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Ward Breakdown" sheetId="1" r:id="rId1"/>
    <sheet name="Specialty Breakdown" sheetId="2" r:id="rId2"/>
    <sheet name="Group Breakdown" sheetId="3" r:id="rId3"/>
  </sheets>
  <definedNames/>
  <calcPr fullCalcOnLoad="1"/>
</workbook>
</file>

<file path=xl/sharedStrings.xml><?xml version="1.0" encoding="utf-8"?>
<sst xmlns="http://schemas.openxmlformats.org/spreadsheetml/2006/main" count="157" uniqueCount="111">
  <si>
    <t>NPS Type</t>
  </si>
  <si>
    <t>Group</t>
  </si>
  <si>
    <t>Number of Detractors</t>
  </si>
  <si>
    <t>Number of Passives</t>
  </si>
  <si>
    <t>Number of Promoters</t>
  </si>
  <si>
    <t>Grand Total</t>
  </si>
  <si>
    <t xml:space="preserve">Score </t>
  </si>
  <si>
    <t>Coverage%</t>
  </si>
  <si>
    <t>100 : General Surgery</t>
  </si>
  <si>
    <t>101 : Urology</t>
  </si>
  <si>
    <t>103 : Breast Surgery</t>
  </si>
  <si>
    <t>104 : Colorectal Surgery</t>
  </si>
  <si>
    <t>107 : Vascular Surgery</t>
  </si>
  <si>
    <t>110 : Trauma &amp; Orthopaedics</t>
  </si>
  <si>
    <t>120 : ENT</t>
  </si>
  <si>
    <t>130 : Ophthalmology</t>
  </si>
  <si>
    <t>144 : Maxillo-Facial Surgery</t>
  </si>
  <si>
    <t>150 : Neurosurgery</t>
  </si>
  <si>
    <t>160 : Plastic Surgery</t>
  </si>
  <si>
    <t>170 : Cardiothoracic Surgery</t>
  </si>
  <si>
    <t>180 : Accident &amp; Emergency</t>
  </si>
  <si>
    <t>192 : Critical Care</t>
  </si>
  <si>
    <t>300 : Acute Medicine</t>
  </si>
  <si>
    <t>301 : Gastroenterology</t>
  </si>
  <si>
    <t>302 : Endocrinology</t>
  </si>
  <si>
    <t>303 : Clinical Haematology</t>
  </si>
  <si>
    <t>307 : Diabetic Medicine</t>
  </si>
  <si>
    <t>314 : Rehabilitation</t>
  </si>
  <si>
    <t>320 : Cardiology</t>
  </si>
  <si>
    <t>350 : Infectious Diseases</t>
  </si>
  <si>
    <t>361 : Nephrology</t>
  </si>
  <si>
    <t>400 : Neurology</t>
  </si>
  <si>
    <t>410 : Rheumatology</t>
  </si>
  <si>
    <t>430 : Age related Medicine</t>
  </si>
  <si>
    <t>502 : Gynaecology</t>
  </si>
  <si>
    <t>503 : Gynaecological Oncology</t>
  </si>
  <si>
    <t>800 : Clinical Oncology</t>
  </si>
  <si>
    <t>999a : Unknown Specialty</t>
  </si>
  <si>
    <t>TOTAL</t>
  </si>
  <si>
    <t>Cardiothoracic Surgery/Cardiology/Respiratory</t>
  </si>
  <si>
    <t>Anaesthetics</t>
  </si>
  <si>
    <t>Care of the Elderly</t>
  </si>
  <si>
    <t>Renal/Transplant</t>
  </si>
  <si>
    <t>Neurosciences</t>
  </si>
  <si>
    <t>Oncology &amp; Haematology</t>
  </si>
  <si>
    <t>Trauma &amp; Orthopaedics</t>
  </si>
  <si>
    <t>Unknown Specialty</t>
  </si>
  <si>
    <t>Ward</t>
  </si>
  <si>
    <t>Score</t>
  </si>
  <si>
    <t>Cedar Unit</t>
  </si>
  <si>
    <t>Ward 42</t>
  </si>
  <si>
    <t>Hoskyn Ward</t>
  </si>
  <si>
    <t>Oak Ward</t>
  </si>
  <si>
    <t>Ward 50</t>
  </si>
  <si>
    <t>Mulberry Ward</t>
  </si>
  <si>
    <t>Ward 10</t>
  </si>
  <si>
    <t>Ward 11</t>
  </si>
  <si>
    <t>Cardiothoracic Critical Care</t>
  </si>
  <si>
    <t>Ward 20</t>
  </si>
  <si>
    <t>Ward 30</t>
  </si>
  <si>
    <t>Ward 32</t>
  </si>
  <si>
    <t>Ward 35</t>
  </si>
  <si>
    <t>Ward 22 ECU</t>
  </si>
  <si>
    <t>Accident and Emergency</t>
  </si>
  <si>
    <t xml:space="preserve">Coverage % </t>
  </si>
  <si>
    <t xml:space="preserve">Coronary Care Unit </t>
  </si>
  <si>
    <t>General Critical Care</t>
  </si>
  <si>
    <t>Surgery on Day of Admission</t>
  </si>
  <si>
    <t>UA - Unknown Area (UHCW)</t>
  </si>
  <si>
    <t xml:space="preserve">Ward 1 </t>
  </si>
  <si>
    <t>Ward 12/AMU</t>
  </si>
  <si>
    <t xml:space="preserve">Ward 2/AMU Short Stay </t>
  </si>
  <si>
    <t>Ward 21 Medicine</t>
  </si>
  <si>
    <t>Ward 22 SAU</t>
  </si>
  <si>
    <t>Ward 22a Vascular</t>
  </si>
  <si>
    <t xml:space="preserve">Ward 23 </t>
  </si>
  <si>
    <t xml:space="preserve">Ward 3 </t>
  </si>
  <si>
    <t>Coverage %</t>
  </si>
  <si>
    <t>Ward 31 Respiratory  Medicine</t>
  </si>
  <si>
    <t xml:space="preserve">Ward 33 Renal </t>
  </si>
  <si>
    <t>Ward 33 Short Stay</t>
  </si>
  <si>
    <t xml:space="preserve">Ward 33 Urology </t>
  </si>
  <si>
    <t>Ward 34 Haematology</t>
  </si>
  <si>
    <t xml:space="preserve">Ward 40 </t>
  </si>
  <si>
    <t>Ward 41 Stroke</t>
  </si>
  <si>
    <t>Ward 43 Neurosurgery</t>
  </si>
  <si>
    <t>Ward 52</t>
  </si>
  <si>
    <t xml:space="preserve">Ward 53 </t>
  </si>
  <si>
    <t>UA Unknown Area (STX)</t>
  </si>
  <si>
    <t>Patients Eligible to Respond</t>
  </si>
  <si>
    <t>-</t>
  </si>
  <si>
    <t>Number of Don’t Knows</t>
  </si>
  <si>
    <t>Total less don’t knows</t>
  </si>
  <si>
    <t>Women &amp; Children (Includes CED and Gynae Short Stay)</t>
  </si>
  <si>
    <t>Ambulatory Care ( Includes Eye Unit)</t>
  </si>
  <si>
    <t>Emergency Department (Includes ED Score)</t>
  </si>
  <si>
    <t>Surgery (Includes ED score)</t>
  </si>
  <si>
    <t>Number of Don't knows</t>
  </si>
  <si>
    <t>less don’t knows</t>
  </si>
  <si>
    <t xml:space="preserve">less don’t knows </t>
  </si>
  <si>
    <t>less I don’t nkows</t>
  </si>
  <si>
    <t>August 2013 Friends and Family Test Score Breakdown by Specialty - for Survey responses.</t>
  </si>
  <si>
    <t>August 2013 Friends and Family Test Score Breakdown by Group - for Survey responses.</t>
  </si>
  <si>
    <t>August 2013 Friends and Family Test - Score Breakdown by Ward - for Survey responses.</t>
  </si>
  <si>
    <t>105: Hepatobiliary/Pancreatic Surgery</t>
  </si>
  <si>
    <t>106: Upper GI Surgery</t>
  </si>
  <si>
    <t>305:  Clinical Pharmacology</t>
  </si>
  <si>
    <t xml:space="preserve"> </t>
  </si>
  <si>
    <t>330 : Dermatology</t>
  </si>
  <si>
    <t>340: Thoracic Medicine</t>
  </si>
  <si>
    <t>Ward 21 Surgery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</si>
</sst>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7">
    <font>
      <sz val="10"/>
      <name val="Arial"/>
      <family val="0"/>
    </font>
    <font>
      <b/>
      <sz val="12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0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4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164" fontId="2" fillId="0" borderId="0" xfId="57" applyNumberFormat="1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3" fillId="0" borderId="10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center" wrapText="1"/>
      <protection/>
    </xf>
    <xf numFmtId="0" fontId="3" fillId="0" borderId="12" xfId="57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wrapText="1"/>
      <protection/>
    </xf>
    <xf numFmtId="164" fontId="3" fillId="0" borderId="12" xfId="57" applyNumberFormat="1" applyFont="1" applyFill="1" applyBorder="1" applyAlignment="1">
      <alignment horizontal="center" wrapText="1"/>
      <protection/>
    </xf>
    <xf numFmtId="0" fontId="4" fillId="0" borderId="14" xfId="58" applyFont="1" applyBorder="1">
      <alignment/>
      <protection/>
    </xf>
    <xf numFmtId="2" fontId="5" fillId="8" borderId="15" xfId="0" applyNumberFormat="1" applyFont="1" applyFill="1" applyBorder="1" applyAlignment="1">
      <alignment/>
    </xf>
    <xf numFmtId="2" fontId="5" fillId="8" borderId="16" xfId="0" applyNumberFormat="1" applyFont="1" applyFill="1" applyBorder="1" applyAlignment="1">
      <alignment/>
    </xf>
    <xf numFmtId="0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5" fillId="8" borderId="17" xfId="0" applyNumberFormat="1" applyFont="1" applyFill="1" applyBorder="1" applyAlignment="1">
      <alignment/>
    </xf>
    <xf numFmtId="2" fontId="5" fillId="8" borderId="18" xfId="0" applyNumberFormat="1" applyFont="1" applyFill="1" applyBorder="1" applyAlignment="1">
      <alignment/>
    </xf>
    <xf numFmtId="2" fontId="5" fillId="8" borderId="19" xfId="0" applyNumberFormat="1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21" xfId="0" applyNumberFormat="1" applyFont="1" applyFill="1" applyBorder="1" applyAlignment="1">
      <alignment/>
    </xf>
    <xf numFmtId="0" fontId="0" fillId="25" borderId="0" xfId="57" applyFill="1">
      <alignment/>
      <protection/>
    </xf>
    <xf numFmtId="0" fontId="0" fillId="25" borderId="0" xfId="57" applyFill="1" applyAlignment="1">
      <alignment horizontal="center"/>
      <protection/>
    </xf>
    <xf numFmtId="0" fontId="0" fillId="0" borderId="0" xfId="57" applyAlignment="1">
      <alignment horizontal="left"/>
      <protection/>
    </xf>
    <xf numFmtId="0" fontId="0" fillId="0" borderId="0" xfId="57" applyBorder="1" applyAlignment="1">
      <alignment horizontal="center"/>
      <protection/>
    </xf>
    <xf numFmtId="164" fontId="0" fillId="0" borderId="0" xfId="57" applyNumberFormat="1" applyBorder="1" applyAlignment="1">
      <alignment horizontal="center"/>
      <protection/>
    </xf>
    <xf numFmtId="0" fontId="3" fillId="0" borderId="22" xfId="57" applyFont="1" applyBorder="1" applyAlignment="1">
      <alignment horizontal="center" wrapText="1"/>
      <protection/>
    </xf>
    <xf numFmtId="164" fontId="3" fillId="0" borderId="15" xfId="57" applyNumberFormat="1" applyFont="1" applyFill="1" applyBorder="1" applyAlignment="1">
      <alignment horizontal="center" wrapText="1"/>
      <protection/>
    </xf>
    <xf numFmtId="0" fontId="4" fillId="0" borderId="16" xfId="0" applyFont="1" applyBorder="1" applyAlignment="1">
      <alignment/>
    </xf>
    <xf numFmtId="0" fontId="23" fillId="8" borderId="23" xfId="0" applyFont="1" applyFill="1" applyBorder="1" applyAlignment="1">
      <alignment/>
    </xf>
    <xf numFmtId="0" fontId="23" fillId="8" borderId="24" xfId="0" applyFont="1" applyFill="1" applyBorder="1" applyAlignment="1">
      <alignment/>
    </xf>
    <xf numFmtId="0" fontId="23" fillId="8" borderId="25" xfId="0" applyFont="1" applyFill="1" applyBorder="1" applyAlignment="1">
      <alignment/>
    </xf>
    <xf numFmtId="0" fontId="23" fillId="8" borderId="26" xfId="0" applyFont="1" applyFill="1" applyBorder="1" applyAlignment="1">
      <alignment/>
    </xf>
    <xf numFmtId="0" fontId="23" fillId="8" borderId="17" xfId="0" applyFont="1" applyFill="1" applyBorder="1" applyAlignment="1">
      <alignment/>
    </xf>
    <xf numFmtId="2" fontId="23" fillId="8" borderId="18" xfId="0" applyNumberFormat="1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8" xfId="0" applyFont="1" applyBorder="1" applyAlignment="1">
      <alignment/>
    </xf>
    <xf numFmtId="2" fontId="23" fillId="0" borderId="18" xfId="0" applyNumberFormat="1" applyFont="1" applyBorder="1" applyAlignment="1">
      <alignment/>
    </xf>
    <xf numFmtId="0" fontId="23" fillId="8" borderId="27" xfId="0" applyFont="1" applyFill="1" applyBorder="1" applyAlignment="1">
      <alignment/>
    </xf>
    <xf numFmtId="0" fontId="23" fillId="8" borderId="18" xfId="0" applyFont="1" applyFill="1" applyBorder="1" applyAlignment="1">
      <alignment/>
    </xf>
    <xf numFmtId="0" fontId="23" fillId="8" borderId="28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4" fillId="26" borderId="10" xfId="57" applyFont="1" applyFill="1" applyBorder="1">
      <alignment/>
      <protection/>
    </xf>
    <xf numFmtId="0" fontId="24" fillId="26" borderId="11" xfId="0" applyFont="1" applyFill="1" applyBorder="1" applyAlignment="1">
      <alignment/>
    </xf>
    <xf numFmtId="0" fontId="24" fillId="26" borderId="12" xfId="0" applyFont="1" applyFill="1" applyBorder="1" applyAlignment="1">
      <alignment/>
    </xf>
    <xf numFmtId="0" fontId="24" fillId="26" borderId="13" xfId="0" applyFont="1" applyFill="1" applyBorder="1" applyAlignment="1">
      <alignment/>
    </xf>
    <xf numFmtId="0" fontId="24" fillId="26" borderId="21" xfId="0" applyFont="1" applyFill="1" applyBorder="1" applyAlignment="1">
      <alignment/>
    </xf>
    <xf numFmtId="2" fontId="24" fillId="26" borderId="33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" fillId="25" borderId="0" xfId="57" applyFont="1" applyFill="1">
      <alignment/>
      <protection/>
    </xf>
    <xf numFmtId="0" fontId="4" fillId="0" borderId="0" xfId="57" applyFont="1" applyAlignment="1">
      <alignment horizontal="left"/>
      <protection/>
    </xf>
    <xf numFmtId="0" fontId="2" fillId="25" borderId="0" xfId="57" applyFont="1" applyFill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164" fontId="2" fillId="0" borderId="0" xfId="57" applyNumberFormat="1" applyFont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/>
      <protection/>
    </xf>
    <xf numFmtId="0" fontId="2" fillId="0" borderId="35" xfId="57" applyFont="1" applyBorder="1">
      <alignment/>
      <protection/>
    </xf>
    <xf numFmtId="0" fontId="2" fillId="0" borderId="35" xfId="57" applyFont="1" applyBorder="1" applyAlignment="1">
      <alignment wrapText="1"/>
      <protection/>
    </xf>
    <xf numFmtId="0" fontId="2" fillId="0" borderId="17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/>
      <protection/>
    </xf>
    <xf numFmtId="0" fontId="2" fillId="0" borderId="33" xfId="57" applyFont="1" applyBorder="1" applyAlignment="1">
      <alignment horizontal="center"/>
      <protection/>
    </xf>
    <xf numFmtId="0" fontId="2" fillId="8" borderId="35" xfId="57" applyFont="1" applyFill="1" applyBorder="1">
      <alignment/>
      <protection/>
    </xf>
    <xf numFmtId="0" fontId="2" fillId="8" borderId="17" xfId="57" applyFont="1" applyFill="1" applyBorder="1" applyAlignment="1">
      <alignment horizontal="center"/>
      <protection/>
    </xf>
    <xf numFmtId="0" fontId="2" fillId="8" borderId="18" xfId="57" applyFont="1" applyFill="1" applyBorder="1" applyAlignment="1">
      <alignment horizontal="center"/>
      <protection/>
    </xf>
    <xf numFmtId="0" fontId="2" fillId="8" borderId="36" xfId="57" applyFont="1" applyFill="1" applyBorder="1">
      <alignment/>
      <protection/>
    </xf>
    <xf numFmtId="0" fontId="2" fillId="8" borderId="21" xfId="57" applyFont="1" applyFill="1" applyBorder="1" applyAlignment="1">
      <alignment horizontal="center"/>
      <protection/>
    </xf>
    <xf numFmtId="0" fontId="2" fillId="8" borderId="33" xfId="57" applyFont="1" applyFill="1" applyBorder="1" applyAlignment="1">
      <alignment horizontal="center"/>
      <protection/>
    </xf>
    <xf numFmtId="0" fontId="9" fillId="24" borderId="10" xfId="57" applyFont="1" applyFill="1" applyBorder="1">
      <alignment/>
      <protection/>
    </xf>
    <xf numFmtId="0" fontId="9" fillId="24" borderId="11" xfId="57" applyFont="1" applyFill="1" applyBorder="1" applyAlignment="1">
      <alignment horizontal="center"/>
      <protection/>
    </xf>
    <xf numFmtId="164" fontId="3" fillId="0" borderId="14" xfId="57" applyNumberFormat="1" applyFont="1" applyFill="1" applyBorder="1" applyAlignment="1">
      <alignment horizontal="center" wrapText="1"/>
      <protection/>
    </xf>
    <xf numFmtId="0" fontId="3" fillId="0" borderId="14" xfId="57" applyFont="1" applyBorder="1" applyAlignment="1">
      <alignment horizontal="center" wrapText="1"/>
      <protection/>
    </xf>
    <xf numFmtId="2" fontId="2" fillId="0" borderId="37" xfId="57" applyNumberFormat="1" applyFont="1" applyBorder="1" applyAlignment="1">
      <alignment horizontal="center"/>
      <protection/>
    </xf>
    <xf numFmtId="2" fontId="2" fillId="8" borderId="18" xfId="57" applyNumberFormat="1" applyFont="1" applyFill="1" applyBorder="1" applyAlignment="1">
      <alignment horizontal="center"/>
      <protection/>
    </xf>
    <xf numFmtId="2" fontId="2" fillId="0" borderId="18" xfId="57" applyNumberFormat="1" applyFont="1" applyBorder="1" applyAlignment="1">
      <alignment horizontal="center"/>
      <protection/>
    </xf>
    <xf numFmtId="2" fontId="6" fillId="24" borderId="38" xfId="57" applyNumberFormat="1" applyFont="1" applyFill="1" applyBorder="1" applyAlignment="1">
      <alignment horizontal="center"/>
      <protection/>
    </xf>
    <xf numFmtId="0" fontId="2" fillId="8" borderId="39" xfId="57" applyFont="1" applyFill="1" applyBorder="1">
      <alignment/>
      <protection/>
    </xf>
    <xf numFmtId="0" fontId="3" fillId="0" borderId="40" xfId="57" applyFont="1" applyBorder="1" applyAlignment="1">
      <alignment horizontal="left" wrapText="1"/>
      <protection/>
    </xf>
    <xf numFmtId="0" fontId="2" fillId="4" borderId="41" xfId="57" applyFont="1" applyFill="1" applyBorder="1">
      <alignment/>
      <protection/>
    </xf>
    <xf numFmtId="0" fontId="2" fillId="4" borderId="42" xfId="57" applyFont="1" applyFill="1" applyBorder="1" applyAlignment="1">
      <alignment horizontal="center"/>
      <protection/>
    </xf>
    <xf numFmtId="0" fontId="2" fillId="4" borderId="43" xfId="57" applyFont="1" applyFill="1" applyBorder="1" applyAlignment="1">
      <alignment horizontal="center"/>
      <protection/>
    </xf>
    <xf numFmtId="0" fontId="2" fillId="4" borderId="44" xfId="57" applyFont="1" applyFill="1" applyBorder="1" applyAlignment="1">
      <alignment horizontal="center"/>
      <protection/>
    </xf>
    <xf numFmtId="2" fontId="2" fillId="4" borderId="45" xfId="57" applyNumberFormat="1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 wrapText="1"/>
      <protection/>
    </xf>
    <xf numFmtId="0" fontId="3" fillId="0" borderId="12" xfId="57" applyFont="1" applyFill="1" applyBorder="1" applyAlignment="1">
      <alignment horizontal="center" wrapText="1"/>
      <protection/>
    </xf>
    <xf numFmtId="164" fontId="3" fillId="0" borderId="13" xfId="57" applyNumberFormat="1" applyFont="1" applyFill="1" applyBorder="1" applyAlignment="1">
      <alignment horizontal="center" wrapText="1"/>
      <protection/>
    </xf>
    <xf numFmtId="1" fontId="2" fillId="0" borderId="37" xfId="57" applyNumberFormat="1" applyFont="1" applyBorder="1" applyAlignment="1">
      <alignment horizontal="center"/>
      <protection/>
    </xf>
    <xf numFmtId="1" fontId="2" fillId="8" borderId="28" xfId="57" applyNumberFormat="1" applyFont="1" applyFill="1" applyBorder="1" applyAlignment="1">
      <alignment horizontal="center"/>
      <protection/>
    </xf>
    <xf numFmtId="1" fontId="2" fillId="0" borderId="26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>
      <alignment horizontal="center"/>
      <protection/>
    </xf>
    <xf numFmtId="1" fontId="6" fillId="24" borderId="0" xfId="57" applyNumberFormat="1" applyFont="1" applyFill="1" applyBorder="1" applyAlignment="1">
      <alignment horizontal="center"/>
      <protection/>
    </xf>
    <xf numFmtId="0" fontId="2" fillId="0" borderId="39" xfId="57" applyFont="1" applyBorder="1">
      <alignment/>
      <protection/>
    </xf>
    <xf numFmtId="0" fontId="3" fillId="0" borderId="46" xfId="57" applyFont="1" applyBorder="1" applyAlignment="1">
      <alignment horizontal="center" wrapText="1"/>
      <protection/>
    </xf>
    <xf numFmtId="0" fontId="2" fillId="0" borderId="47" xfId="57" applyFont="1" applyBorder="1" applyAlignment="1">
      <alignment horizontal="center"/>
      <protection/>
    </xf>
    <xf numFmtId="0" fontId="2" fillId="8" borderId="48" xfId="57" applyFont="1" applyFill="1" applyBorder="1" applyAlignment="1">
      <alignment horizontal="center"/>
      <protection/>
    </xf>
    <xf numFmtId="0" fontId="2" fillId="0" borderId="48" xfId="57" applyFont="1" applyFill="1" applyBorder="1" applyAlignment="1">
      <alignment horizontal="center"/>
      <protection/>
    </xf>
    <xf numFmtId="0" fontId="9" fillId="24" borderId="42" xfId="57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 wrapText="1"/>
      <protection/>
    </xf>
    <xf numFmtId="0" fontId="3" fillId="0" borderId="16" xfId="57" applyFont="1" applyBorder="1" applyAlignment="1">
      <alignment horizontal="center" wrapText="1"/>
      <protection/>
    </xf>
    <xf numFmtId="164" fontId="2" fillId="0" borderId="19" xfId="57" applyNumberFormat="1" applyFont="1" applyBorder="1" applyAlignment="1">
      <alignment horizontal="center"/>
      <protection/>
    </xf>
    <xf numFmtId="164" fontId="2" fillId="8" borderId="19" xfId="57" applyNumberFormat="1" applyFont="1" applyFill="1" applyBorder="1" applyAlignment="1">
      <alignment horizontal="center"/>
      <protection/>
    </xf>
    <xf numFmtId="164" fontId="2" fillId="8" borderId="49" xfId="57" applyNumberFormat="1" applyFont="1" applyFill="1" applyBorder="1" applyAlignment="1">
      <alignment horizontal="center"/>
      <protection/>
    </xf>
    <xf numFmtId="164" fontId="2" fillId="0" borderId="16" xfId="57" applyNumberFormat="1" applyFont="1" applyBorder="1" applyAlignment="1">
      <alignment horizontal="center"/>
      <protection/>
    </xf>
    <xf numFmtId="164" fontId="2" fillId="0" borderId="50" xfId="57" applyNumberFormat="1" applyFont="1" applyBorder="1" applyAlignment="1">
      <alignment horizontal="center"/>
      <protection/>
    </xf>
    <xf numFmtId="164" fontId="2" fillId="0" borderId="44" xfId="57" applyNumberFormat="1" applyFont="1" applyBorder="1" applyAlignment="1">
      <alignment horizontal="center"/>
      <protection/>
    </xf>
    <xf numFmtId="0" fontId="5" fillId="8" borderId="51" xfId="0" applyFont="1" applyFill="1" applyBorder="1" applyAlignment="1">
      <alignment/>
    </xf>
    <xf numFmtId="0" fontId="5" fillId="0" borderId="52" xfId="0" applyFont="1" applyBorder="1" applyAlignment="1">
      <alignment/>
    </xf>
    <xf numFmtId="0" fontId="5" fillId="8" borderId="52" xfId="0" applyFont="1" applyFill="1" applyBorder="1" applyAlignment="1">
      <alignment/>
    </xf>
    <xf numFmtId="46" fontId="5" fillId="8" borderId="52" xfId="0" applyNumberFormat="1" applyFont="1" applyFill="1" applyBorder="1" applyAlignment="1">
      <alignment/>
    </xf>
    <xf numFmtId="0" fontId="5" fillId="8" borderId="47" xfId="0" applyNumberFormat="1" applyFont="1" applyFill="1" applyBorder="1" applyAlignment="1">
      <alignment/>
    </xf>
    <xf numFmtId="0" fontId="5" fillId="0" borderId="48" xfId="0" applyNumberFormat="1" applyFont="1" applyBorder="1" applyAlignment="1">
      <alignment/>
    </xf>
    <xf numFmtId="0" fontId="5" fillId="8" borderId="48" xfId="0" applyNumberFormat="1" applyFont="1" applyFill="1" applyBorder="1" applyAlignment="1">
      <alignment/>
    </xf>
    <xf numFmtId="0" fontId="6" fillId="24" borderId="41" xfId="0" applyNumberFormat="1" applyFont="1" applyFill="1" applyBorder="1" applyAlignment="1">
      <alignment/>
    </xf>
    <xf numFmtId="0" fontId="6" fillId="24" borderId="45" xfId="0" applyNumberFormat="1" applyFont="1" applyFill="1" applyBorder="1" applyAlignment="1">
      <alignment/>
    </xf>
    <xf numFmtId="0" fontId="6" fillId="24" borderId="53" xfId="0" applyNumberFormat="1" applyFont="1" applyFill="1" applyBorder="1" applyAlignment="1">
      <alignment/>
    </xf>
    <xf numFmtId="0" fontId="5" fillId="8" borderId="18" xfId="0" applyNumberFormat="1" applyFont="1" applyFill="1" applyBorder="1" applyAlignment="1">
      <alignment/>
    </xf>
    <xf numFmtId="0" fontId="5" fillId="0" borderId="18" xfId="0" applyNumberFormat="1" applyFont="1" applyBorder="1" applyAlignment="1">
      <alignment/>
    </xf>
    <xf numFmtId="0" fontId="5" fillId="8" borderId="19" xfId="0" applyNumberFormat="1" applyFont="1" applyFill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/>
    </xf>
    <xf numFmtId="0" fontId="5" fillId="0" borderId="48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2" fillId="8" borderId="19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2" fontId="6" fillId="24" borderId="21" xfId="0" applyNumberFormat="1" applyFont="1" applyFill="1" applyBorder="1" applyAlignment="1">
      <alignment/>
    </xf>
    <xf numFmtId="1" fontId="6" fillId="24" borderId="54" xfId="0" applyNumberFormat="1" applyFont="1" applyFill="1" applyBorder="1" applyAlignment="1">
      <alignment/>
    </xf>
    <xf numFmtId="1" fontId="24" fillId="26" borderId="55" xfId="0" applyNumberFormat="1" applyFont="1" applyFill="1" applyBorder="1" applyAlignment="1">
      <alignment/>
    </xf>
    <xf numFmtId="2" fontId="6" fillId="24" borderId="19" xfId="0" applyNumberFormat="1" applyFont="1" applyFill="1" applyBorder="1" applyAlignment="1">
      <alignment/>
    </xf>
    <xf numFmtId="0" fontId="0" fillId="27" borderId="0" xfId="0" applyFill="1" applyAlignment="1">
      <alignment/>
    </xf>
    <xf numFmtId="1" fontId="2" fillId="8" borderId="18" xfId="57" applyNumberFormat="1" applyFont="1" applyFill="1" applyBorder="1" applyAlignment="1">
      <alignment horizontal="center"/>
      <protection/>
    </xf>
    <xf numFmtId="1" fontId="2" fillId="0" borderId="18" xfId="57" applyNumberFormat="1" applyFont="1" applyBorder="1" applyAlignment="1">
      <alignment horizontal="center"/>
      <protection/>
    </xf>
    <xf numFmtId="0" fontId="3" fillId="0" borderId="15" xfId="57" applyFont="1" applyBorder="1" applyAlignment="1">
      <alignment horizontal="center" wrapText="1"/>
      <protection/>
    </xf>
    <xf numFmtId="164" fontId="3" fillId="0" borderId="15" xfId="57" applyNumberFormat="1" applyFont="1" applyFill="1" applyBorder="1" applyAlignment="1">
      <alignment horizontal="center" wrapText="1"/>
      <protection/>
    </xf>
    <xf numFmtId="164" fontId="3" fillId="0" borderId="16" xfId="57" applyNumberFormat="1" applyFont="1" applyFill="1" applyBorder="1" applyAlignment="1">
      <alignment horizontal="center" wrapText="1"/>
      <protection/>
    </xf>
    <xf numFmtId="1" fontId="2" fillId="8" borderId="33" xfId="57" applyNumberFormat="1" applyFont="1" applyFill="1" applyBorder="1" applyAlignment="1">
      <alignment horizontal="center"/>
      <protection/>
    </xf>
    <xf numFmtId="0" fontId="3" fillId="0" borderId="47" xfId="57" applyFont="1" applyBorder="1" applyAlignment="1">
      <alignment horizontal="center" wrapText="1"/>
      <protection/>
    </xf>
    <xf numFmtId="0" fontId="2" fillId="8" borderId="48" xfId="57" applyFont="1" applyFill="1" applyBorder="1" applyAlignment="1">
      <alignment horizontal="center"/>
      <protection/>
    </xf>
    <xf numFmtId="0" fontId="2" fillId="0" borderId="48" xfId="57" applyFont="1" applyBorder="1" applyAlignment="1">
      <alignment horizontal="center"/>
      <protection/>
    </xf>
    <xf numFmtId="0" fontId="2" fillId="8" borderId="56" xfId="57" applyFont="1" applyFill="1" applyBorder="1" applyAlignment="1">
      <alignment horizontal="center"/>
      <protection/>
    </xf>
    <xf numFmtId="0" fontId="3" fillId="0" borderId="16" xfId="57" applyFont="1" applyBorder="1" applyAlignment="1">
      <alignment horizontal="center" wrapText="1"/>
      <protection/>
    </xf>
    <xf numFmtId="0" fontId="2" fillId="8" borderId="19" xfId="57" applyFont="1" applyFill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8" borderId="49" xfId="57" applyFont="1" applyFill="1" applyBorder="1" applyAlignment="1">
      <alignment horizontal="center"/>
      <protection/>
    </xf>
    <xf numFmtId="164" fontId="6" fillId="24" borderId="44" xfId="57" applyNumberFormat="1" applyFont="1" applyFill="1" applyBorder="1" applyAlignment="1">
      <alignment horizontal="center"/>
      <protection/>
    </xf>
    <xf numFmtId="1" fontId="2" fillId="4" borderId="25" xfId="57" applyNumberFormat="1" applyFont="1" applyFill="1" applyBorder="1" applyAlignment="1">
      <alignment horizontal="center"/>
      <protection/>
    </xf>
    <xf numFmtId="164" fontId="2" fillId="4" borderId="44" xfId="57" applyNumberFormat="1" applyFont="1" applyFill="1" applyBorder="1" applyAlignment="1">
      <alignment horizontal="center"/>
      <protection/>
    </xf>
    <xf numFmtId="2" fontId="2" fillId="0" borderId="19" xfId="0" applyNumberFormat="1" applyFont="1" applyBorder="1" applyAlignment="1">
      <alignment horizontal="center"/>
    </xf>
    <xf numFmtId="1" fontId="23" fillId="8" borderId="28" xfId="0" applyNumberFormat="1" applyFont="1" applyFill="1" applyBorder="1" applyAlignment="1">
      <alignment/>
    </xf>
    <xf numFmtId="1" fontId="23" fillId="0" borderId="28" xfId="0" applyNumberFormat="1" applyFont="1" applyBorder="1" applyAlignment="1">
      <alignment/>
    </xf>
    <xf numFmtId="2" fontId="5" fillId="0" borderId="18" xfId="0" applyNumberFormat="1" applyFont="1" applyFill="1" applyBorder="1" applyAlignment="1">
      <alignment/>
    </xf>
    <xf numFmtId="46" fontId="5" fillId="0" borderId="5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" fillId="0" borderId="13" xfId="57" applyNumberFormat="1" applyFont="1" applyFill="1" applyBorder="1" applyAlignment="1">
      <alignment horizontal="center" wrapText="1"/>
      <protection/>
    </xf>
    <xf numFmtId="1" fontId="5" fillId="8" borderId="57" xfId="0" applyNumberFormat="1" applyFont="1" applyFill="1" applyBorder="1" applyAlignment="1">
      <alignment/>
    </xf>
    <xf numFmtId="1" fontId="5" fillId="0" borderId="28" xfId="0" applyNumberFormat="1" applyFont="1" applyBorder="1" applyAlignment="1">
      <alignment/>
    </xf>
    <xf numFmtId="1" fontId="5" fillId="8" borderId="28" xfId="0" applyNumberFormat="1" applyFont="1" applyFill="1" applyBorder="1" applyAlignment="1">
      <alignment/>
    </xf>
    <xf numFmtId="1" fontId="5" fillId="0" borderId="28" xfId="0" applyNumberFormat="1" applyFont="1" applyFill="1" applyBorder="1" applyAlignment="1">
      <alignment/>
    </xf>
    <xf numFmtId="0" fontId="5" fillId="8" borderId="21" xfId="0" applyNumberFormat="1" applyFont="1" applyFill="1" applyBorder="1" applyAlignment="1">
      <alignment/>
    </xf>
    <xf numFmtId="0" fontId="5" fillId="8" borderId="33" xfId="0" applyNumberFormat="1" applyFont="1" applyFill="1" applyBorder="1" applyAlignment="1">
      <alignment/>
    </xf>
    <xf numFmtId="0" fontId="5" fillId="8" borderId="49" xfId="0" applyNumberFormat="1" applyFont="1" applyFill="1" applyBorder="1" applyAlignment="1">
      <alignment/>
    </xf>
    <xf numFmtId="0" fontId="3" fillId="0" borderId="51" xfId="57" applyFont="1" applyBorder="1" applyAlignment="1">
      <alignment horizontal="center"/>
      <protection/>
    </xf>
    <xf numFmtId="0" fontId="3" fillId="0" borderId="58" xfId="57" applyFont="1" applyBorder="1" applyAlignment="1">
      <alignment horizontal="center"/>
      <protection/>
    </xf>
    <xf numFmtId="0" fontId="3" fillId="0" borderId="59" xfId="57" applyFont="1" applyBorder="1" applyAlignment="1">
      <alignment horizontal="center"/>
      <protection/>
    </xf>
    <xf numFmtId="0" fontId="3" fillId="0" borderId="60" xfId="57" applyFont="1" applyBorder="1" applyAlignment="1">
      <alignment horizontal="center"/>
      <protection/>
    </xf>
    <xf numFmtId="0" fontId="3" fillId="0" borderId="51" xfId="57" applyFont="1" applyBorder="1" applyAlignment="1">
      <alignment horizontal="center"/>
      <protection/>
    </xf>
    <xf numFmtId="0" fontId="3" fillId="0" borderId="61" xfId="57" applyFont="1" applyBorder="1" applyAlignment="1">
      <alignment horizontal="center"/>
      <protection/>
    </xf>
    <xf numFmtId="0" fontId="3" fillId="0" borderId="40" xfId="57" applyFont="1" applyBorder="1" applyAlignment="1">
      <alignment horizontal="center"/>
      <protection/>
    </xf>
    <xf numFmtId="0" fontId="3" fillId="0" borderId="62" xfId="57" applyFont="1" applyBorder="1" applyAlignment="1">
      <alignment horizontal="center"/>
      <protection/>
    </xf>
    <xf numFmtId="0" fontId="3" fillId="0" borderId="63" xfId="57" applyFont="1" applyBorder="1" applyAlignment="1">
      <alignment horizontal="center"/>
      <protection/>
    </xf>
    <xf numFmtId="0" fontId="3" fillId="4" borderId="40" xfId="57" applyFont="1" applyFill="1" applyBorder="1" applyAlignment="1">
      <alignment horizontal="center"/>
      <protection/>
    </xf>
    <xf numFmtId="0" fontId="3" fillId="4" borderId="62" xfId="57" applyFont="1" applyFill="1" applyBorder="1" applyAlignment="1">
      <alignment horizontal="center"/>
      <protection/>
    </xf>
    <xf numFmtId="0" fontId="3" fillId="4" borderId="63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D33"/>
  <sheetViews>
    <sheetView showGridLines="0" tabSelected="1" zoomScale="115" zoomScaleNormal="115" zoomScalePageLayoutView="0" workbookViewId="0" topLeftCell="A1">
      <selection activeCell="C29" sqref="C29"/>
    </sheetView>
  </sheetViews>
  <sheetFormatPr defaultColWidth="9.140625" defaultRowHeight="12.75"/>
  <cols>
    <col min="1" max="1" width="9.140625" style="59" customWidth="1"/>
    <col min="2" max="2" width="2.28125" style="59" customWidth="1"/>
    <col min="3" max="3" width="28.7109375" style="59" customWidth="1"/>
    <col min="4" max="4" width="12.421875" style="59" customWidth="1"/>
    <col min="5" max="7" width="12.140625" style="59" customWidth="1"/>
    <col min="8" max="10" width="9.140625" style="59" customWidth="1"/>
    <col min="11" max="11" width="11.28125" style="59" customWidth="1"/>
    <col min="12" max="12" width="4.140625" style="59" customWidth="1"/>
    <col min="13" max="13" width="5.28125" style="59" hidden="1" customWidth="1"/>
    <col min="14" max="19" width="4.140625" style="59" customWidth="1"/>
    <col min="20" max="20" width="30.00390625" style="59" customWidth="1"/>
    <col min="21" max="21" width="10.57421875" style="59" bestFit="1" customWidth="1"/>
    <col min="22" max="23" width="11.8515625" style="59" customWidth="1"/>
    <col min="24" max="24" width="11.140625" style="59" customWidth="1"/>
    <col min="25" max="25" width="8.57421875" style="59" bestFit="1" customWidth="1"/>
    <col min="26" max="27" width="8.57421875" style="59" customWidth="1"/>
    <col min="28" max="28" width="15.28125" style="59" customWidth="1"/>
    <col min="29" max="29" width="3.28125" style="59" customWidth="1"/>
    <col min="30" max="30" width="9.140625" style="59" hidden="1" customWidth="1"/>
    <col min="31" max="16384" width="9.140625" style="59" customWidth="1"/>
  </cols>
  <sheetData>
    <row r="3" spans="2:28" ht="15">
      <c r="B3" s="60" t="s">
        <v>103</v>
      </c>
      <c r="D3" s="61"/>
      <c r="E3" s="61"/>
      <c r="F3" s="61"/>
      <c r="G3" s="61"/>
      <c r="H3" s="61"/>
      <c r="I3" s="61"/>
      <c r="J3" s="61"/>
      <c r="K3" s="61"/>
      <c r="U3" s="61"/>
      <c r="V3" s="61"/>
      <c r="W3" s="61"/>
      <c r="X3" s="61"/>
      <c r="Y3" s="61"/>
      <c r="Z3" s="61"/>
      <c r="AA3" s="61"/>
      <c r="AB3" s="61"/>
    </row>
    <row r="4" spans="2:28" ht="15.75" thickBot="1">
      <c r="B4" s="60"/>
      <c r="D4" s="61"/>
      <c r="E4" s="61"/>
      <c r="F4" s="61"/>
      <c r="G4" s="61"/>
      <c r="H4" s="61"/>
      <c r="I4" s="61"/>
      <c r="J4" s="61"/>
      <c r="K4" s="61"/>
      <c r="U4" s="61"/>
      <c r="V4" s="61"/>
      <c r="W4" s="61"/>
      <c r="X4" s="61"/>
      <c r="Y4" s="61"/>
      <c r="Z4" s="61"/>
      <c r="AA4" s="61"/>
      <c r="AB4" s="61"/>
    </row>
    <row r="5" spans="3:28" ht="15.75" thickBot="1">
      <c r="C5" s="2"/>
      <c r="D5" s="179" t="s">
        <v>0</v>
      </c>
      <c r="E5" s="180"/>
      <c r="F5" s="180"/>
      <c r="G5" s="180"/>
      <c r="H5" s="66"/>
      <c r="I5" s="3"/>
      <c r="J5" s="3"/>
      <c r="K5" s="4"/>
      <c r="T5" s="2"/>
      <c r="U5" s="181" t="s">
        <v>0</v>
      </c>
      <c r="V5" s="182"/>
      <c r="W5" s="182"/>
      <c r="X5" s="183"/>
      <c r="Y5" s="62"/>
      <c r="Z5" s="62"/>
      <c r="AA5" s="62"/>
      <c r="AB5" s="63"/>
    </row>
    <row r="6" spans="3:30" ht="75.75" thickBot="1">
      <c r="C6" s="88" t="s">
        <v>47</v>
      </c>
      <c r="D6" s="27" t="s">
        <v>2</v>
      </c>
      <c r="E6" s="145" t="s">
        <v>3</v>
      </c>
      <c r="F6" s="145" t="s">
        <v>4</v>
      </c>
      <c r="G6" s="153" t="s">
        <v>97</v>
      </c>
      <c r="H6" s="149" t="s">
        <v>5</v>
      </c>
      <c r="I6" s="145" t="s">
        <v>48</v>
      </c>
      <c r="J6" s="146" t="s">
        <v>89</v>
      </c>
      <c r="K6" s="147" t="s">
        <v>64</v>
      </c>
      <c r="M6" s="59" t="s">
        <v>99</v>
      </c>
      <c r="T6" s="88" t="s">
        <v>47</v>
      </c>
      <c r="U6" s="27" t="s">
        <v>2</v>
      </c>
      <c r="V6" s="108" t="s">
        <v>3</v>
      </c>
      <c r="W6" s="108" t="s">
        <v>4</v>
      </c>
      <c r="X6" s="8" t="s">
        <v>97</v>
      </c>
      <c r="Y6" s="103" t="s">
        <v>5</v>
      </c>
      <c r="Z6" s="10" t="s">
        <v>6</v>
      </c>
      <c r="AA6" s="96" t="s">
        <v>89</v>
      </c>
      <c r="AB6" s="81" t="s">
        <v>64</v>
      </c>
      <c r="AD6" s="59" t="s">
        <v>100</v>
      </c>
    </row>
    <row r="7" spans="3:30" ht="15">
      <c r="C7" s="87" t="s">
        <v>57</v>
      </c>
      <c r="D7" s="74">
        <v>0</v>
      </c>
      <c r="E7" s="75">
        <v>0</v>
      </c>
      <c r="F7" s="75">
        <v>0</v>
      </c>
      <c r="G7" s="154">
        <v>0</v>
      </c>
      <c r="H7" s="150">
        <f aca="true" t="shared" si="0" ref="H7:H25">SUM(D7:G7)</f>
        <v>0</v>
      </c>
      <c r="I7" s="84" t="s">
        <v>90</v>
      </c>
      <c r="J7" s="143">
        <v>0</v>
      </c>
      <c r="K7" s="111" t="s">
        <v>90</v>
      </c>
      <c r="M7" s="61">
        <f>SUM(D7:F7)</f>
        <v>0</v>
      </c>
      <c r="T7" s="102" t="s">
        <v>78</v>
      </c>
      <c r="U7" s="69">
        <v>3</v>
      </c>
      <c r="V7" s="64">
        <v>7</v>
      </c>
      <c r="W7" s="64">
        <v>11</v>
      </c>
      <c r="X7" s="64">
        <v>0</v>
      </c>
      <c r="Y7" s="104">
        <f aca="true" t="shared" si="1" ref="Y7:Y26">SUM(U7:X7)</f>
        <v>21</v>
      </c>
      <c r="Z7" s="83">
        <f>SUM(W7-U7)/AD7*100</f>
        <v>38.095238095238095</v>
      </c>
      <c r="AA7" s="97">
        <v>154</v>
      </c>
      <c r="AB7" s="113">
        <f>SUM(Y7/AA7)*100</f>
        <v>13.636363636363635</v>
      </c>
      <c r="AD7" s="59">
        <f>SUM(U7:W7)</f>
        <v>21</v>
      </c>
    </row>
    <row r="8" spans="3:30" ht="15">
      <c r="C8" s="67" t="s">
        <v>65</v>
      </c>
      <c r="D8" s="69">
        <v>0</v>
      </c>
      <c r="E8" s="64">
        <v>0</v>
      </c>
      <c r="F8" s="64">
        <v>3</v>
      </c>
      <c r="G8" s="155">
        <v>0</v>
      </c>
      <c r="H8" s="151">
        <f t="shared" si="0"/>
        <v>3</v>
      </c>
      <c r="I8" s="85">
        <f>SUM(F8-D8)/M8*100</f>
        <v>100</v>
      </c>
      <c r="J8" s="144">
        <v>46</v>
      </c>
      <c r="K8" s="110">
        <f>SUM(H8/J8)*100</f>
        <v>6.521739130434782</v>
      </c>
      <c r="M8" s="61">
        <f aca="true" t="shared" si="2" ref="M8:M25">SUM(D8:F8)</f>
        <v>3</v>
      </c>
      <c r="T8" s="73" t="s">
        <v>60</v>
      </c>
      <c r="U8" s="74">
        <v>3</v>
      </c>
      <c r="V8" s="75">
        <v>10</v>
      </c>
      <c r="W8" s="75">
        <v>45</v>
      </c>
      <c r="X8" s="75">
        <v>0</v>
      </c>
      <c r="Y8" s="105">
        <f t="shared" si="1"/>
        <v>58</v>
      </c>
      <c r="Z8" s="84">
        <f>SUM(W8-U8)/AD8*100</f>
        <v>72.41379310344827</v>
      </c>
      <c r="AA8" s="98">
        <v>229</v>
      </c>
      <c r="AB8" s="111">
        <f>SUM(Y8/AA8)*100</f>
        <v>25.327510917030565</v>
      </c>
      <c r="AD8" s="59">
        <f aca="true" t="shared" si="3" ref="AD8:AD26">SUM(U8:W8)</f>
        <v>58</v>
      </c>
    </row>
    <row r="9" spans="3:30" ht="15">
      <c r="C9" s="73" t="s">
        <v>66</v>
      </c>
      <c r="D9" s="74">
        <v>0</v>
      </c>
      <c r="E9" s="75">
        <v>1</v>
      </c>
      <c r="F9" s="75">
        <v>1</v>
      </c>
      <c r="G9" s="154">
        <v>0</v>
      </c>
      <c r="H9" s="105">
        <f t="shared" si="0"/>
        <v>2</v>
      </c>
      <c r="I9" s="84">
        <f>SUM(F9-D9)/M9*100</f>
        <v>50</v>
      </c>
      <c r="J9" s="143">
        <v>0</v>
      </c>
      <c r="K9" s="111" t="s">
        <v>90</v>
      </c>
      <c r="M9" s="61">
        <f t="shared" si="2"/>
        <v>2</v>
      </c>
      <c r="T9" s="67" t="s">
        <v>79</v>
      </c>
      <c r="U9" s="69">
        <v>2</v>
      </c>
      <c r="V9" s="64">
        <v>1</v>
      </c>
      <c r="W9" s="64">
        <v>5</v>
      </c>
      <c r="X9" s="64">
        <v>0</v>
      </c>
      <c r="Y9" s="106">
        <f t="shared" si="1"/>
        <v>8</v>
      </c>
      <c r="Z9" s="85">
        <f>SUM(W9-U9)/AD9*100</f>
        <v>37.5</v>
      </c>
      <c r="AA9" s="99">
        <v>45</v>
      </c>
      <c r="AB9" s="114">
        <f>SUM(Y9/AA9)*100</f>
        <v>17.77777777777778</v>
      </c>
      <c r="AD9" s="59">
        <f t="shared" si="3"/>
        <v>8</v>
      </c>
    </row>
    <row r="10" spans="3:30" ht="15">
      <c r="C10" s="67" t="s">
        <v>67</v>
      </c>
      <c r="D10" s="69">
        <v>0</v>
      </c>
      <c r="E10" s="64">
        <v>1</v>
      </c>
      <c r="F10" s="64">
        <v>0</v>
      </c>
      <c r="G10" s="155">
        <v>0</v>
      </c>
      <c r="H10" s="151">
        <f t="shared" si="0"/>
        <v>1</v>
      </c>
      <c r="I10" s="85">
        <f aca="true" t="shared" si="4" ref="I10:I25">SUM(F10-D10)/M10*100</f>
        <v>0</v>
      </c>
      <c r="J10" s="144">
        <v>0</v>
      </c>
      <c r="K10" s="110" t="s">
        <v>90</v>
      </c>
      <c r="M10" s="61">
        <f t="shared" si="2"/>
        <v>1</v>
      </c>
      <c r="T10" s="73" t="s">
        <v>80</v>
      </c>
      <c r="U10" s="74">
        <v>4</v>
      </c>
      <c r="V10" s="75">
        <v>10</v>
      </c>
      <c r="W10" s="75">
        <v>14</v>
      </c>
      <c r="X10" s="75">
        <v>1</v>
      </c>
      <c r="Y10" s="105">
        <f t="shared" si="1"/>
        <v>29</v>
      </c>
      <c r="Z10" s="84">
        <f aca="true" t="shared" si="5" ref="Z10:Z25">SUM(W10-U10)/AD10*100</f>
        <v>35.714285714285715</v>
      </c>
      <c r="AA10" s="98">
        <v>120</v>
      </c>
      <c r="AB10" s="111">
        <f aca="true" t="shared" si="6" ref="AB10:AB24">SUM(Y10/AA10)*100</f>
        <v>24.166666666666668</v>
      </c>
      <c r="AD10" s="59">
        <f t="shared" si="3"/>
        <v>28</v>
      </c>
    </row>
    <row r="11" spans="3:30" ht="15">
      <c r="C11" s="73" t="s">
        <v>68</v>
      </c>
      <c r="D11" s="74">
        <v>1</v>
      </c>
      <c r="E11" s="75">
        <v>4</v>
      </c>
      <c r="F11" s="75">
        <v>15</v>
      </c>
      <c r="G11" s="154">
        <v>3</v>
      </c>
      <c r="H11" s="105">
        <f t="shared" si="0"/>
        <v>23</v>
      </c>
      <c r="I11" s="84">
        <f t="shared" si="4"/>
        <v>70</v>
      </c>
      <c r="J11" s="143">
        <v>4</v>
      </c>
      <c r="K11" s="111">
        <f aca="true" t="shared" si="7" ref="K11:K24">SUM(H11/J11)*100</f>
        <v>575</v>
      </c>
      <c r="M11" s="61">
        <f t="shared" si="2"/>
        <v>20</v>
      </c>
      <c r="T11" s="67" t="s">
        <v>81</v>
      </c>
      <c r="U11" s="69">
        <v>2</v>
      </c>
      <c r="V11" s="64">
        <v>4</v>
      </c>
      <c r="W11" s="64">
        <v>13</v>
      </c>
      <c r="X11" s="64">
        <v>0</v>
      </c>
      <c r="Y11" s="106">
        <f t="shared" si="1"/>
        <v>19</v>
      </c>
      <c r="Z11" s="85">
        <f t="shared" si="5"/>
        <v>57.89473684210527</v>
      </c>
      <c r="AA11" s="99">
        <v>130</v>
      </c>
      <c r="AB11" s="114">
        <f t="shared" si="6"/>
        <v>14.615384615384617</v>
      </c>
      <c r="AD11" s="59">
        <f t="shared" si="3"/>
        <v>19</v>
      </c>
    </row>
    <row r="12" spans="3:30" ht="15">
      <c r="C12" s="67" t="s">
        <v>69</v>
      </c>
      <c r="D12" s="69">
        <v>0</v>
      </c>
      <c r="E12" s="64">
        <v>6</v>
      </c>
      <c r="F12" s="64">
        <v>8</v>
      </c>
      <c r="G12" s="155">
        <v>1</v>
      </c>
      <c r="H12" s="151">
        <f t="shared" si="0"/>
        <v>15</v>
      </c>
      <c r="I12" s="85">
        <f t="shared" si="4"/>
        <v>57.14285714285714</v>
      </c>
      <c r="J12" s="144">
        <v>108</v>
      </c>
      <c r="K12" s="110">
        <f t="shared" si="7"/>
        <v>13.88888888888889</v>
      </c>
      <c r="M12" s="61">
        <f t="shared" si="2"/>
        <v>14</v>
      </c>
      <c r="T12" s="73" t="s">
        <v>82</v>
      </c>
      <c r="U12" s="74">
        <v>0</v>
      </c>
      <c r="V12" s="75">
        <v>0</v>
      </c>
      <c r="W12" s="75">
        <v>7</v>
      </c>
      <c r="X12" s="75">
        <v>0</v>
      </c>
      <c r="Y12" s="105">
        <f t="shared" si="1"/>
        <v>7</v>
      </c>
      <c r="Z12" s="84">
        <f t="shared" si="5"/>
        <v>100</v>
      </c>
      <c r="AA12" s="98">
        <v>60</v>
      </c>
      <c r="AB12" s="111">
        <f t="shared" si="6"/>
        <v>11.666666666666666</v>
      </c>
      <c r="AD12" s="59">
        <f t="shared" si="3"/>
        <v>7</v>
      </c>
    </row>
    <row r="13" spans="3:30" ht="15">
      <c r="C13" s="73" t="s">
        <v>55</v>
      </c>
      <c r="D13" s="74">
        <v>1</v>
      </c>
      <c r="E13" s="75">
        <v>2</v>
      </c>
      <c r="F13" s="75">
        <v>16</v>
      </c>
      <c r="G13" s="154">
        <v>0</v>
      </c>
      <c r="H13" s="105">
        <f t="shared" si="0"/>
        <v>19</v>
      </c>
      <c r="I13" s="84">
        <f t="shared" si="4"/>
        <v>78.94736842105263</v>
      </c>
      <c r="J13" s="143">
        <v>135</v>
      </c>
      <c r="K13" s="111">
        <f t="shared" si="7"/>
        <v>14.074074074074074</v>
      </c>
      <c r="M13" s="61">
        <f t="shared" si="2"/>
        <v>19</v>
      </c>
      <c r="T13" s="67" t="s">
        <v>61</v>
      </c>
      <c r="U13" s="69">
        <v>0</v>
      </c>
      <c r="V13" s="64">
        <v>4</v>
      </c>
      <c r="W13" s="64">
        <v>6</v>
      </c>
      <c r="X13" s="64">
        <v>0</v>
      </c>
      <c r="Y13" s="106">
        <f t="shared" si="1"/>
        <v>10</v>
      </c>
      <c r="Z13" s="85">
        <f t="shared" si="5"/>
        <v>60</v>
      </c>
      <c r="AA13" s="99">
        <v>99</v>
      </c>
      <c r="AB13" s="114">
        <f t="shared" si="6"/>
        <v>10.1010101010101</v>
      </c>
      <c r="AD13" s="59">
        <f t="shared" si="3"/>
        <v>10</v>
      </c>
    </row>
    <row r="14" spans="3:30" ht="15">
      <c r="C14" s="68" t="s">
        <v>56</v>
      </c>
      <c r="D14" s="70">
        <v>0</v>
      </c>
      <c r="E14" s="65">
        <v>2</v>
      </c>
      <c r="F14" s="65">
        <v>23</v>
      </c>
      <c r="G14" s="156">
        <v>0</v>
      </c>
      <c r="H14" s="151">
        <f t="shared" si="0"/>
        <v>25</v>
      </c>
      <c r="I14" s="85">
        <f t="shared" si="4"/>
        <v>92</v>
      </c>
      <c r="J14" s="144">
        <v>130</v>
      </c>
      <c r="K14" s="110">
        <f t="shared" si="7"/>
        <v>19.230769230769234</v>
      </c>
      <c r="M14" s="61">
        <f t="shared" si="2"/>
        <v>25</v>
      </c>
      <c r="T14" s="73" t="s">
        <v>83</v>
      </c>
      <c r="U14" s="74">
        <v>2</v>
      </c>
      <c r="V14" s="75">
        <v>0</v>
      </c>
      <c r="W14" s="75">
        <v>8</v>
      </c>
      <c r="X14" s="75">
        <v>0</v>
      </c>
      <c r="Y14" s="105">
        <f t="shared" si="1"/>
        <v>10</v>
      </c>
      <c r="Z14" s="84">
        <f t="shared" si="5"/>
        <v>60</v>
      </c>
      <c r="AA14" s="98">
        <v>58</v>
      </c>
      <c r="AB14" s="111">
        <f t="shared" si="6"/>
        <v>17.24137931034483</v>
      </c>
      <c r="AD14" s="59">
        <f t="shared" si="3"/>
        <v>10</v>
      </c>
    </row>
    <row r="15" spans="3:30" ht="15">
      <c r="C15" s="73" t="s">
        <v>70</v>
      </c>
      <c r="D15" s="74">
        <v>5</v>
      </c>
      <c r="E15" s="75">
        <v>5</v>
      </c>
      <c r="F15" s="75">
        <v>13</v>
      </c>
      <c r="G15" s="154">
        <v>0</v>
      </c>
      <c r="H15" s="105">
        <f t="shared" si="0"/>
        <v>23</v>
      </c>
      <c r="I15" s="84">
        <f t="shared" si="4"/>
        <v>34.78260869565217</v>
      </c>
      <c r="J15" s="143">
        <v>111</v>
      </c>
      <c r="K15" s="111">
        <f t="shared" si="7"/>
        <v>20.72072072072072</v>
      </c>
      <c r="M15" s="61">
        <f t="shared" si="2"/>
        <v>23</v>
      </c>
      <c r="T15" s="67" t="s">
        <v>84</v>
      </c>
      <c r="U15" s="69">
        <v>0</v>
      </c>
      <c r="V15" s="64">
        <v>1</v>
      </c>
      <c r="W15" s="64">
        <v>7</v>
      </c>
      <c r="X15" s="64">
        <v>0</v>
      </c>
      <c r="Y15" s="106">
        <f t="shared" si="1"/>
        <v>8</v>
      </c>
      <c r="Z15" s="85">
        <f t="shared" si="5"/>
        <v>87.5</v>
      </c>
      <c r="AA15" s="99">
        <v>47</v>
      </c>
      <c r="AB15" s="114">
        <f t="shared" si="6"/>
        <v>17.02127659574468</v>
      </c>
      <c r="AD15" s="59">
        <f t="shared" si="3"/>
        <v>8</v>
      </c>
    </row>
    <row r="16" spans="3:30" ht="15">
      <c r="C16" s="67" t="s">
        <v>71</v>
      </c>
      <c r="D16" s="69">
        <v>1</v>
      </c>
      <c r="E16" s="64">
        <v>1</v>
      </c>
      <c r="F16" s="64">
        <v>16</v>
      </c>
      <c r="G16" s="155">
        <v>0</v>
      </c>
      <c r="H16" s="151">
        <f t="shared" si="0"/>
        <v>18</v>
      </c>
      <c r="I16" s="85">
        <f t="shared" si="4"/>
        <v>83.33333333333334</v>
      </c>
      <c r="J16" s="144">
        <v>111</v>
      </c>
      <c r="K16" s="110">
        <f t="shared" si="7"/>
        <v>16.216216216216218</v>
      </c>
      <c r="M16" s="61">
        <f t="shared" si="2"/>
        <v>18</v>
      </c>
      <c r="T16" s="73" t="s">
        <v>50</v>
      </c>
      <c r="U16" s="74">
        <v>3</v>
      </c>
      <c r="V16" s="75">
        <v>3</v>
      </c>
      <c r="W16" s="75">
        <v>9</v>
      </c>
      <c r="X16" s="75">
        <v>0</v>
      </c>
      <c r="Y16" s="105">
        <f t="shared" si="1"/>
        <v>15</v>
      </c>
      <c r="Z16" s="84">
        <f t="shared" si="5"/>
        <v>40</v>
      </c>
      <c r="AA16" s="98">
        <v>78</v>
      </c>
      <c r="AB16" s="111">
        <f t="shared" si="6"/>
        <v>19.230769230769234</v>
      </c>
      <c r="AD16" s="59">
        <f t="shared" si="3"/>
        <v>15</v>
      </c>
    </row>
    <row r="17" spans="3:30" ht="15">
      <c r="C17" s="73" t="s">
        <v>58</v>
      </c>
      <c r="D17" s="74">
        <v>4</v>
      </c>
      <c r="E17" s="75">
        <v>4</v>
      </c>
      <c r="F17" s="75">
        <v>12</v>
      </c>
      <c r="G17" s="154">
        <v>0</v>
      </c>
      <c r="H17" s="105">
        <f t="shared" si="0"/>
        <v>20</v>
      </c>
      <c r="I17" s="84">
        <f t="shared" si="4"/>
        <v>40</v>
      </c>
      <c r="J17" s="143">
        <v>156</v>
      </c>
      <c r="K17" s="111">
        <f t="shared" si="7"/>
        <v>12.82051282051282</v>
      </c>
      <c r="M17" s="61">
        <f t="shared" si="2"/>
        <v>20</v>
      </c>
      <c r="T17" s="67" t="s">
        <v>85</v>
      </c>
      <c r="U17" s="69">
        <v>4</v>
      </c>
      <c r="V17" s="64">
        <v>3</v>
      </c>
      <c r="W17" s="64">
        <v>15</v>
      </c>
      <c r="X17" s="64">
        <v>0</v>
      </c>
      <c r="Y17" s="106">
        <f t="shared" si="1"/>
        <v>22</v>
      </c>
      <c r="Z17" s="85">
        <f t="shared" si="5"/>
        <v>50</v>
      </c>
      <c r="AA17" s="99">
        <v>96</v>
      </c>
      <c r="AB17" s="114">
        <f t="shared" si="6"/>
        <v>22.916666666666664</v>
      </c>
      <c r="AD17" s="59">
        <f t="shared" si="3"/>
        <v>22</v>
      </c>
    </row>
    <row r="18" spans="3:30" ht="15">
      <c r="C18" s="67" t="s">
        <v>72</v>
      </c>
      <c r="D18" s="69">
        <v>0</v>
      </c>
      <c r="E18" s="64">
        <v>2</v>
      </c>
      <c r="F18" s="64">
        <v>5</v>
      </c>
      <c r="G18" s="155">
        <v>0</v>
      </c>
      <c r="H18" s="151">
        <f t="shared" si="0"/>
        <v>7</v>
      </c>
      <c r="I18" s="85">
        <f t="shared" si="4"/>
        <v>71.42857142857143</v>
      </c>
      <c r="J18" s="144">
        <v>54</v>
      </c>
      <c r="K18" s="110">
        <f t="shared" si="7"/>
        <v>12.962962962962962</v>
      </c>
      <c r="M18" s="61">
        <f t="shared" si="2"/>
        <v>7</v>
      </c>
      <c r="T18" s="73" t="s">
        <v>53</v>
      </c>
      <c r="U18" s="74">
        <v>1</v>
      </c>
      <c r="V18" s="75">
        <v>2</v>
      </c>
      <c r="W18" s="75">
        <v>19</v>
      </c>
      <c r="X18" s="75">
        <v>1</v>
      </c>
      <c r="Y18" s="105">
        <f t="shared" si="1"/>
        <v>23</v>
      </c>
      <c r="Z18" s="84">
        <f t="shared" si="5"/>
        <v>81.81818181818183</v>
      </c>
      <c r="AA18" s="98">
        <v>80</v>
      </c>
      <c r="AB18" s="111">
        <f t="shared" si="6"/>
        <v>28.749999999999996</v>
      </c>
      <c r="AD18" s="59">
        <f t="shared" si="3"/>
        <v>22</v>
      </c>
    </row>
    <row r="19" spans="3:30" ht="15">
      <c r="C19" s="73" t="s">
        <v>110</v>
      </c>
      <c r="D19" s="74">
        <v>0</v>
      </c>
      <c r="E19" s="75">
        <v>5</v>
      </c>
      <c r="F19" s="75">
        <v>22</v>
      </c>
      <c r="G19" s="154">
        <v>0</v>
      </c>
      <c r="H19" s="105">
        <f t="shared" si="0"/>
        <v>27</v>
      </c>
      <c r="I19" s="84">
        <f t="shared" si="4"/>
        <v>81.48148148148148</v>
      </c>
      <c r="J19" s="143">
        <v>89</v>
      </c>
      <c r="K19" s="111">
        <f t="shared" si="7"/>
        <v>30.337078651685395</v>
      </c>
      <c r="M19" s="61">
        <f t="shared" si="2"/>
        <v>27</v>
      </c>
      <c r="T19" s="67" t="s">
        <v>86</v>
      </c>
      <c r="U19" s="69">
        <v>0</v>
      </c>
      <c r="V19" s="64">
        <v>6</v>
      </c>
      <c r="W19" s="64">
        <v>20</v>
      </c>
      <c r="X19" s="64">
        <v>0</v>
      </c>
      <c r="Y19" s="106">
        <f t="shared" si="1"/>
        <v>26</v>
      </c>
      <c r="Z19" s="85">
        <f t="shared" si="5"/>
        <v>76.92307692307693</v>
      </c>
      <c r="AA19" s="99">
        <v>96</v>
      </c>
      <c r="AB19" s="114">
        <f t="shared" si="6"/>
        <v>27.083333333333332</v>
      </c>
      <c r="AD19" s="59">
        <f t="shared" si="3"/>
        <v>26</v>
      </c>
    </row>
    <row r="20" spans="3:30" ht="15">
      <c r="C20" s="67" t="s">
        <v>62</v>
      </c>
      <c r="D20" s="69">
        <v>0</v>
      </c>
      <c r="E20" s="64">
        <v>3</v>
      </c>
      <c r="F20" s="64">
        <v>5</v>
      </c>
      <c r="G20" s="155">
        <v>0</v>
      </c>
      <c r="H20" s="151">
        <f t="shared" si="0"/>
        <v>8</v>
      </c>
      <c r="I20" s="85">
        <f t="shared" si="4"/>
        <v>62.5</v>
      </c>
      <c r="J20" s="144">
        <v>9</v>
      </c>
      <c r="K20" s="110">
        <f t="shared" si="7"/>
        <v>88.88888888888889</v>
      </c>
      <c r="M20" s="61">
        <f t="shared" si="2"/>
        <v>8</v>
      </c>
      <c r="T20" s="73" t="s">
        <v>87</v>
      </c>
      <c r="U20" s="74">
        <v>0</v>
      </c>
      <c r="V20" s="75">
        <v>2</v>
      </c>
      <c r="W20" s="75">
        <v>11</v>
      </c>
      <c r="X20" s="75">
        <v>1</v>
      </c>
      <c r="Y20" s="105">
        <f t="shared" si="1"/>
        <v>14</v>
      </c>
      <c r="Z20" s="84">
        <f t="shared" si="5"/>
        <v>84.61538461538461</v>
      </c>
      <c r="AA20" s="98">
        <v>70</v>
      </c>
      <c r="AB20" s="111">
        <f t="shared" si="6"/>
        <v>20</v>
      </c>
      <c r="AD20" s="59">
        <f t="shared" si="3"/>
        <v>13</v>
      </c>
    </row>
    <row r="21" spans="3:30" ht="15">
      <c r="C21" s="73" t="s">
        <v>73</v>
      </c>
      <c r="D21" s="74">
        <v>1</v>
      </c>
      <c r="E21" s="75">
        <v>9</v>
      </c>
      <c r="F21" s="75">
        <v>18</v>
      </c>
      <c r="G21" s="154">
        <v>0</v>
      </c>
      <c r="H21" s="105">
        <f t="shared" si="0"/>
        <v>28</v>
      </c>
      <c r="I21" s="84">
        <f t="shared" si="4"/>
        <v>60.71428571428571</v>
      </c>
      <c r="J21" s="143">
        <v>113</v>
      </c>
      <c r="K21" s="111">
        <f t="shared" si="7"/>
        <v>24.778761061946902</v>
      </c>
      <c r="M21" s="61">
        <f t="shared" si="2"/>
        <v>28</v>
      </c>
      <c r="T21" s="67" t="s">
        <v>49</v>
      </c>
      <c r="U21" s="69">
        <v>4</v>
      </c>
      <c r="V21" s="64">
        <v>15</v>
      </c>
      <c r="W21" s="64">
        <v>105</v>
      </c>
      <c r="X21" s="64">
        <v>2</v>
      </c>
      <c r="Y21" s="106">
        <f t="shared" si="1"/>
        <v>126</v>
      </c>
      <c r="Z21" s="85">
        <f t="shared" si="5"/>
        <v>81.45161290322581</v>
      </c>
      <c r="AA21" s="99">
        <v>198</v>
      </c>
      <c r="AB21" s="114">
        <f t="shared" si="6"/>
        <v>63.63636363636363</v>
      </c>
      <c r="AD21" s="59">
        <f t="shared" si="3"/>
        <v>124</v>
      </c>
    </row>
    <row r="22" spans="3:30" ht="15">
      <c r="C22" s="67" t="s">
        <v>74</v>
      </c>
      <c r="D22" s="69">
        <v>1</v>
      </c>
      <c r="E22" s="64">
        <v>0</v>
      </c>
      <c r="F22" s="64">
        <v>2</v>
      </c>
      <c r="G22" s="155">
        <v>0</v>
      </c>
      <c r="H22" s="151">
        <f t="shared" si="0"/>
        <v>3</v>
      </c>
      <c r="I22" s="85">
        <f t="shared" si="4"/>
        <v>33.33333333333333</v>
      </c>
      <c r="J22" s="144">
        <v>41</v>
      </c>
      <c r="K22" s="110">
        <f t="shared" si="7"/>
        <v>7.317073170731707</v>
      </c>
      <c r="M22" s="61">
        <f t="shared" si="2"/>
        <v>3</v>
      </c>
      <c r="T22" s="73" t="s">
        <v>51</v>
      </c>
      <c r="U22" s="74">
        <v>1</v>
      </c>
      <c r="V22" s="75">
        <v>3</v>
      </c>
      <c r="W22" s="75">
        <v>3</v>
      </c>
      <c r="X22" s="75">
        <v>0</v>
      </c>
      <c r="Y22" s="105">
        <f t="shared" si="1"/>
        <v>7</v>
      </c>
      <c r="Z22" s="84">
        <f t="shared" si="5"/>
        <v>28.57142857142857</v>
      </c>
      <c r="AA22" s="98">
        <v>49</v>
      </c>
      <c r="AB22" s="111">
        <f t="shared" si="6"/>
        <v>14.285714285714285</v>
      </c>
      <c r="AD22" s="59">
        <f t="shared" si="3"/>
        <v>7</v>
      </c>
    </row>
    <row r="23" spans="3:30" ht="15">
      <c r="C23" s="73" t="s">
        <v>75</v>
      </c>
      <c r="D23" s="74">
        <v>8</v>
      </c>
      <c r="E23" s="75">
        <v>18</v>
      </c>
      <c r="F23" s="75">
        <v>66</v>
      </c>
      <c r="G23" s="154">
        <v>0</v>
      </c>
      <c r="H23" s="105">
        <f t="shared" si="0"/>
        <v>92</v>
      </c>
      <c r="I23" s="84">
        <f t="shared" si="4"/>
        <v>63.04347826086957</v>
      </c>
      <c r="J23" s="143">
        <v>184</v>
      </c>
      <c r="K23" s="111">
        <f t="shared" si="7"/>
        <v>50</v>
      </c>
      <c r="M23" s="61">
        <f t="shared" si="2"/>
        <v>92</v>
      </c>
      <c r="T23" s="67" t="s">
        <v>54</v>
      </c>
      <c r="U23" s="69">
        <v>1</v>
      </c>
      <c r="V23" s="64">
        <v>2</v>
      </c>
      <c r="W23" s="64">
        <v>2</v>
      </c>
      <c r="X23" s="64">
        <v>0</v>
      </c>
      <c r="Y23" s="106">
        <f t="shared" si="1"/>
        <v>5</v>
      </c>
      <c r="Z23" s="85">
        <f t="shared" si="5"/>
        <v>20</v>
      </c>
      <c r="AA23" s="99">
        <v>30</v>
      </c>
      <c r="AB23" s="114">
        <f t="shared" si="6"/>
        <v>16.666666666666664</v>
      </c>
      <c r="AD23" s="59">
        <f t="shared" si="3"/>
        <v>5</v>
      </c>
    </row>
    <row r="24" spans="3:30" ht="15">
      <c r="C24" s="67" t="s">
        <v>76</v>
      </c>
      <c r="D24" s="69">
        <v>0</v>
      </c>
      <c r="E24" s="64">
        <v>2</v>
      </c>
      <c r="F24" s="64">
        <v>9</v>
      </c>
      <c r="G24" s="155">
        <v>0</v>
      </c>
      <c r="H24" s="151">
        <f t="shared" si="0"/>
        <v>11</v>
      </c>
      <c r="I24" s="85">
        <f t="shared" si="4"/>
        <v>81.81818181818183</v>
      </c>
      <c r="J24" s="144">
        <v>59</v>
      </c>
      <c r="K24" s="110">
        <f t="shared" si="7"/>
        <v>18.64406779661017</v>
      </c>
      <c r="M24" s="61">
        <f t="shared" si="2"/>
        <v>11</v>
      </c>
      <c r="T24" s="73" t="s">
        <v>52</v>
      </c>
      <c r="U24" s="74">
        <v>0</v>
      </c>
      <c r="V24" s="75">
        <v>0</v>
      </c>
      <c r="W24" s="75">
        <v>0</v>
      </c>
      <c r="X24" s="75">
        <v>0</v>
      </c>
      <c r="Y24" s="105">
        <f t="shared" si="1"/>
        <v>0</v>
      </c>
      <c r="Z24" s="84" t="s">
        <v>90</v>
      </c>
      <c r="AA24" s="98">
        <v>21</v>
      </c>
      <c r="AB24" s="111">
        <f t="shared" si="6"/>
        <v>0</v>
      </c>
      <c r="AD24" s="59">
        <f t="shared" si="3"/>
        <v>0</v>
      </c>
    </row>
    <row r="25" spans="3:30" ht="15.75" thickBot="1">
      <c r="C25" s="76" t="s">
        <v>59</v>
      </c>
      <c r="D25" s="77">
        <v>0</v>
      </c>
      <c r="E25" s="78">
        <v>2</v>
      </c>
      <c r="F25" s="78">
        <v>9</v>
      </c>
      <c r="G25" s="157">
        <v>1</v>
      </c>
      <c r="H25" s="152">
        <f t="shared" si="0"/>
        <v>12</v>
      </c>
      <c r="I25" s="84">
        <f t="shared" si="4"/>
        <v>81.81818181818183</v>
      </c>
      <c r="J25" s="148">
        <v>99</v>
      </c>
      <c r="K25" s="112">
        <f>SUM(H25/J25)*100</f>
        <v>12.121212121212121</v>
      </c>
      <c r="M25" s="61">
        <f t="shared" si="2"/>
        <v>11</v>
      </c>
      <c r="T25" s="67" t="s">
        <v>88</v>
      </c>
      <c r="U25" s="71">
        <v>0</v>
      </c>
      <c r="V25" s="72">
        <v>1</v>
      </c>
      <c r="W25" s="72">
        <v>1</v>
      </c>
      <c r="X25" s="72">
        <v>0</v>
      </c>
      <c r="Y25" s="106">
        <f t="shared" si="1"/>
        <v>2</v>
      </c>
      <c r="Z25" s="85">
        <f t="shared" si="5"/>
        <v>50</v>
      </c>
      <c r="AA25" s="100">
        <v>0</v>
      </c>
      <c r="AB25" s="115" t="s">
        <v>90</v>
      </c>
      <c r="AD25" s="59">
        <f t="shared" si="3"/>
        <v>2</v>
      </c>
    </row>
    <row r="26" spans="20:30" ht="15.75" thickBot="1">
      <c r="T26" s="79" t="s">
        <v>5</v>
      </c>
      <c r="U26" s="107">
        <f>SUM(D7:D25,U7:U25)</f>
        <v>52</v>
      </c>
      <c r="V26" s="107">
        <f>SUM(E7:E25,V7:V25)</f>
        <v>141</v>
      </c>
      <c r="W26" s="107">
        <f>SUM(F7:F25,W7:W25)</f>
        <v>544</v>
      </c>
      <c r="X26" s="107">
        <f>SUM(G7:G25,X7:X25)</f>
        <v>10</v>
      </c>
      <c r="Y26" s="80">
        <f t="shared" si="1"/>
        <v>747</v>
      </c>
      <c r="Z26" s="86">
        <f>SUM(W26-U26)/AD26*100</f>
        <v>66.75712347354138</v>
      </c>
      <c r="AA26" s="101">
        <f>SUM(J7:J25,AA7:AA25)</f>
        <v>3109</v>
      </c>
      <c r="AB26" s="158">
        <f>SUM(Y26/AA26)*100</f>
        <v>24.027018333869414</v>
      </c>
      <c r="AD26" s="59">
        <f t="shared" si="3"/>
        <v>737</v>
      </c>
    </row>
    <row r="30" ht="15.75" thickBot="1"/>
    <row r="31" spans="3:11" ht="15.75" thickBot="1">
      <c r="C31" s="2"/>
      <c r="D31" s="184" t="s">
        <v>0</v>
      </c>
      <c r="E31" s="185"/>
      <c r="F31" s="185"/>
      <c r="G31" s="186"/>
      <c r="H31" s="66"/>
      <c r="I31" s="3"/>
      <c r="J31" s="3"/>
      <c r="K31" s="4"/>
    </row>
    <row r="32" spans="3:11" ht="60.75" thickBot="1">
      <c r="C32" s="88" t="s">
        <v>47</v>
      </c>
      <c r="D32" s="7" t="s">
        <v>2</v>
      </c>
      <c r="E32" s="8" t="s">
        <v>3</v>
      </c>
      <c r="F32" s="82" t="s">
        <v>4</v>
      </c>
      <c r="G32" s="8" t="s">
        <v>97</v>
      </c>
      <c r="H32" s="94" t="s">
        <v>5</v>
      </c>
      <c r="I32" s="95" t="s">
        <v>6</v>
      </c>
      <c r="J32" s="96" t="s">
        <v>89</v>
      </c>
      <c r="K32" s="81" t="s">
        <v>77</v>
      </c>
    </row>
    <row r="33" spans="3:13" ht="15.75" thickBot="1">
      <c r="C33" s="89" t="s">
        <v>63</v>
      </c>
      <c r="D33" s="90">
        <v>150</v>
      </c>
      <c r="E33" s="91">
        <v>209</v>
      </c>
      <c r="F33" s="92">
        <v>696</v>
      </c>
      <c r="G33" s="92">
        <v>22</v>
      </c>
      <c r="H33" s="90">
        <f>SUM(D33:G33)</f>
        <v>1077</v>
      </c>
      <c r="I33" s="93">
        <f>SUM(F33-D33)/M33*100</f>
        <v>51.75355450236967</v>
      </c>
      <c r="J33" s="159">
        <v>6305</v>
      </c>
      <c r="K33" s="160">
        <f>SUM(H33/J33)*100</f>
        <v>17.081681205392545</v>
      </c>
      <c r="M33" s="61">
        <f>SUM(D33:F33)</f>
        <v>1055</v>
      </c>
    </row>
  </sheetData>
  <sheetProtection/>
  <mergeCells count="3">
    <mergeCell ref="D5:G5"/>
    <mergeCell ref="U5:X5"/>
    <mergeCell ref="D31:G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5"/>
  <sheetViews>
    <sheetView showGridLines="0" zoomScalePageLayoutView="0" workbookViewId="0" topLeftCell="B1">
      <selection activeCell="H10" sqref="H10"/>
    </sheetView>
  </sheetViews>
  <sheetFormatPr defaultColWidth="9.140625" defaultRowHeight="12.75"/>
  <cols>
    <col min="2" max="2" width="31.421875" style="0" customWidth="1"/>
    <col min="3" max="3" width="13.28125" style="0" customWidth="1"/>
    <col min="4" max="5" width="14.00390625" style="0" customWidth="1"/>
    <col min="6" max="6" width="12.28125" style="0" customWidth="1"/>
    <col min="7" max="7" width="12.8515625" style="0" customWidth="1"/>
    <col min="9" max="9" width="12.140625" style="166" customWidth="1"/>
    <col min="10" max="10" width="13.00390625" style="0" customWidth="1"/>
    <col min="13" max="13" width="9.140625" style="0" hidden="1" customWidth="1"/>
  </cols>
  <sheetData>
    <row r="2" ht="15.75">
      <c r="B2" s="1" t="s">
        <v>101</v>
      </c>
    </row>
    <row r="7" ht="13.5" thickBot="1"/>
    <row r="8" spans="2:10" ht="15.75" thickBot="1">
      <c r="B8" s="2"/>
      <c r="C8" s="175" t="s">
        <v>0</v>
      </c>
      <c r="D8" s="176"/>
      <c r="E8" s="177"/>
      <c r="F8" s="178"/>
      <c r="G8" s="3"/>
      <c r="H8" s="4"/>
      <c r="I8" s="100"/>
      <c r="J8" s="5"/>
    </row>
    <row r="9" spans="2:13" ht="45.75" thickBot="1">
      <c r="B9" s="88" t="s">
        <v>1</v>
      </c>
      <c r="C9" s="27" t="s">
        <v>2</v>
      </c>
      <c r="D9" s="108" t="s">
        <v>3</v>
      </c>
      <c r="E9" s="108" t="s">
        <v>4</v>
      </c>
      <c r="F9" s="109" t="s">
        <v>97</v>
      </c>
      <c r="G9" s="103" t="s">
        <v>5</v>
      </c>
      <c r="H9" s="10" t="s">
        <v>6</v>
      </c>
      <c r="I9" s="167" t="s">
        <v>89</v>
      </c>
      <c r="J9" s="11" t="s">
        <v>7</v>
      </c>
      <c r="M9" t="s">
        <v>98</v>
      </c>
    </row>
    <row r="10" spans="2:13" ht="15">
      <c r="B10" s="116" t="s">
        <v>8</v>
      </c>
      <c r="C10" s="17">
        <v>9</v>
      </c>
      <c r="D10" s="126">
        <v>23</v>
      </c>
      <c r="E10" s="126">
        <v>62</v>
      </c>
      <c r="F10" s="128">
        <v>0</v>
      </c>
      <c r="G10" s="120">
        <f>SUM(C10:F10)</f>
        <v>94</v>
      </c>
      <c r="H10" s="12">
        <f>SUM(E10-C10)/M10*100</f>
        <v>56.38297872340425</v>
      </c>
      <c r="I10" s="168">
        <v>406</v>
      </c>
      <c r="J10" s="13">
        <f>SUM(G10/I10)*100</f>
        <v>23.15270935960591</v>
      </c>
      <c r="M10">
        <f>SUM(C10:E10)</f>
        <v>94</v>
      </c>
    </row>
    <row r="11" spans="2:13" ht="15">
      <c r="B11" s="117" t="s">
        <v>9</v>
      </c>
      <c r="C11" s="14">
        <v>0</v>
      </c>
      <c r="D11" s="127">
        <v>5</v>
      </c>
      <c r="E11" s="127">
        <v>7</v>
      </c>
      <c r="F11" s="129">
        <v>0</v>
      </c>
      <c r="G11" s="121">
        <f>SUM(C11:F11)</f>
        <v>12</v>
      </c>
      <c r="H11" s="15">
        <f>SUM(E11-C11)/M11*100</f>
        <v>58.333333333333336</v>
      </c>
      <c r="I11" s="169">
        <v>105</v>
      </c>
      <c r="J11" s="16">
        <f>SUM(G11/I11)*100</f>
        <v>11.428571428571429</v>
      </c>
      <c r="M11">
        <f aca="true" t="shared" si="0" ref="M11:M45">SUM(C11:E11)</f>
        <v>12</v>
      </c>
    </row>
    <row r="12" spans="2:13" ht="15">
      <c r="B12" s="118" t="s">
        <v>10</v>
      </c>
      <c r="C12" s="17">
        <v>0</v>
      </c>
      <c r="D12" s="126">
        <v>1</v>
      </c>
      <c r="E12" s="126">
        <v>7</v>
      </c>
      <c r="F12" s="128">
        <v>0</v>
      </c>
      <c r="G12" s="122">
        <f>SUM(C12:F12)</f>
        <v>8</v>
      </c>
      <c r="H12" s="18">
        <f>SUM(E12-C12)/M12*100</f>
        <v>87.5</v>
      </c>
      <c r="I12" s="170">
        <v>15</v>
      </c>
      <c r="J12" s="19">
        <f>SUM(G12/I12)*100</f>
        <v>53.333333333333336</v>
      </c>
      <c r="M12">
        <f t="shared" si="0"/>
        <v>8</v>
      </c>
    </row>
    <row r="13" spans="2:13" ht="15">
      <c r="B13" s="117" t="s">
        <v>11</v>
      </c>
      <c r="C13" s="14">
        <v>0</v>
      </c>
      <c r="D13" s="127">
        <v>1</v>
      </c>
      <c r="E13" s="127">
        <v>5</v>
      </c>
      <c r="F13" s="129">
        <v>0</v>
      </c>
      <c r="G13" s="121">
        <f aca="true" t="shared" si="1" ref="G13:G43">SUM(C13:F13)</f>
        <v>6</v>
      </c>
      <c r="H13" s="15">
        <f aca="true" t="shared" si="2" ref="H13:H44">SUM(E13-C13)/M13*100</f>
        <v>83.33333333333334</v>
      </c>
      <c r="I13" s="169">
        <v>8</v>
      </c>
      <c r="J13" s="16">
        <f aca="true" t="shared" si="3" ref="J13:J43">SUM(G13/I13)*100</f>
        <v>75</v>
      </c>
      <c r="M13">
        <f t="shared" si="0"/>
        <v>6</v>
      </c>
    </row>
    <row r="14" spans="2:13" ht="15">
      <c r="B14" s="118" t="s">
        <v>104</v>
      </c>
      <c r="C14" s="17">
        <v>0</v>
      </c>
      <c r="D14" s="126">
        <v>0</v>
      </c>
      <c r="E14" s="126">
        <v>2</v>
      </c>
      <c r="F14" s="128">
        <v>0</v>
      </c>
      <c r="G14" s="122">
        <f t="shared" si="1"/>
        <v>2</v>
      </c>
      <c r="H14" s="18">
        <f t="shared" si="2"/>
        <v>100</v>
      </c>
      <c r="I14" s="170">
        <v>5</v>
      </c>
      <c r="J14" s="19">
        <f>SUM(G14/I14)*100</f>
        <v>40</v>
      </c>
      <c r="M14">
        <f t="shared" si="0"/>
        <v>2</v>
      </c>
    </row>
    <row r="15" spans="2:13" ht="15">
      <c r="B15" s="117" t="s">
        <v>105</v>
      </c>
      <c r="C15" s="14">
        <v>0</v>
      </c>
      <c r="D15" s="127">
        <v>1</v>
      </c>
      <c r="E15" s="127">
        <v>0</v>
      </c>
      <c r="F15" s="129">
        <v>0</v>
      </c>
      <c r="G15" s="134">
        <f t="shared" si="1"/>
        <v>1</v>
      </c>
      <c r="H15" s="15">
        <f t="shared" si="2"/>
        <v>0</v>
      </c>
      <c r="I15" s="169">
        <v>3</v>
      </c>
      <c r="J15" s="16">
        <f t="shared" si="3"/>
        <v>33.33333333333333</v>
      </c>
      <c r="M15">
        <f t="shared" si="0"/>
        <v>1</v>
      </c>
    </row>
    <row r="16" spans="2:13" ht="15">
      <c r="B16" s="118" t="s">
        <v>12</v>
      </c>
      <c r="C16" s="17">
        <v>0</v>
      </c>
      <c r="D16" s="126">
        <v>0</v>
      </c>
      <c r="E16" s="126">
        <v>4</v>
      </c>
      <c r="F16" s="128">
        <v>0</v>
      </c>
      <c r="G16" s="122">
        <f t="shared" si="1"/>
        <v>4</v>
      </c>
      <c r="H16" s="18">
        <f t="shared" si="2"/>
        <v>100</v>
      </c>
      <c r="I16" s="170">
        <v>13</v>
      </c>
      <c r="J16" s="19">
        <f t="shared" si="3"/>
        <v>30.76923076923077</v>
      </c>
      <c r="M16">
        <f t="shared" si="0"/>
        <v>4</v>
      </c>
    </row>
    <row r="17" spans="2:13" ht="15">
      <c r="B17" s="117" t="s">
        <v>13</v>
      </c>
      <c r="C17" s="14">
        <v>5</v>
      </c>
      <c r="D17" s="127">
        <v>29</v>
      </c>
      <c r="E17" s="127">
        <v>140</v>
      </c>
      <c r="F17" s="129">
        <v>4</v>
      </c>
      <c r="G17" s="121">
        <f t="shared" si="1"/>
        <v>178</v>
      </c>
      <c r="H17" s="15">
        <f t="shared" si="2"/>
        <v>77.58620689655173</v>
      </c>
      <c r="I17" s="169">
        <v>340</v>
      </c>
      <c r="J17" s="16">
        <f t="shared" si="3"/>
        <v>52.352941176470594</v>
      </c>
      <c r="M17">
        <f t="shared" si="0"/>
        <v>174</v>
      </c>
    </row>
    <row r="18" spans="2:13" ht="15">
      <c r="B18" s="118" t="s">
        <v>14</v>
      </c>
      <c r="C18" s="17">
        <v>1</v>
      </c>
      <c r="D18" s="126">
        <v>1</v>
      </c>
      <c r="E18" s="126">
        <v>13</v>
      </c>
      <c r="F18" s="128">
        <v>0</v>
      </c>
      <c r="G18" s="122">
        <f t="shared" si="1"/>
        <v>15</v>
      </c>
      <c r="H18" s="18">
        <f t="shared" si="2"/>
        <v>80</v>
      </c>
      <c r="I18" s="170">
        <v>66</v>
      </c>
      <c r="J18" s="19">
        <f t="shared" si="3"/>
        <v>22.727272727272727</v>
      </c>
      <c r="M18">
        <f t="shared" si="0"/>
        <v>15</v>
      </c>
    </row>
    <row r="19" spans="2:13" ht="15">
      <c r="B19" s="117" t="s">
        <v>15</v>
      </c>
      <c r="C19" s="14">
        <v>0</v>
      </c>
      <c r="D19" s="127">
        <v>2</v>
      </c>
      <c r="E19" s="127">
        <v>5</v>
      </c>
      <c r="F19" s="129">
        <v>0</v>
      </c>
      <c r="G19" s="121">
        <f t="shared" si="1"/>
        <v>7</v>
      </c>
      <c r="H19" s="15">
        <f t="shared" si="2"/>
        <v>71.42857142857143</v>
      </c>
      <c r="I19" s="169">
        <v>24</v>
      </c>
      <c r="J19" s="16">
        <f t="shared" si="3"/>
        <v>29.166666666666668</v>
      </c>
      <c r="M19">
        <f t="shared" si="0"/>
        <v>7</v>
      </c>
    </row>
    <row r="20" spans="2:13" ht="15">
      <c r="B20" s="118" t="s">
        <v>16</v>
      </c>
      <c r="C20" s="17">
        <v>0</v>
      </c>
      <c r="D20" s="126">
        <v>1</v>
      </c>
      <c r="E20" s="126">
        <v>10</v>
      </c>
      <c r="F20" s="128">
        <v>0</v>
      </c>
      <c r="G20" s="122">
        <f t="shared" si="1"/>
        <v>11</v>
      </c>
      <c r="H20" s="18">
        <f t="shared" si="2"/>
        <v>90.9090909090909</v>
      </c>
      <c r="I20" s="170">
        <v>34</v>
      </c>
      <c r="J20" s="19">
        <f t="shared" si="3"/>
        <v>32.35294117647059</v>
      </c>
      <c r="M20">
        <f t="shared" si="0"/>
        <v>11</v>
      </c>
    </row>
    <row r="21" spans="2:13" ht="15">
      <c r="B21" s="117" t="s">
        <v>17</v>
      </c>
      <c r="C21" s="14">
        <v>4</v>
      </c>
      <c r="D21" s="127">
        <v>3</v>
      </c>
      <c r="E21" s="127">
        <v>17</v>
      </c>
      <c r="F21" s="129">
        <v>0</v>
      </c>
      <c r="G21" s="121">
        <f t="shared" si="1"/>
        <v>24</v>
      </c>
      <c r="H21" s="15">
        <f t="shared" si="2"/>
        <v>54.166666666666664</v>
      </c>
      <c r="I21" s="169">
        <v>115</v>
      </c>
      <c r="J21" s="16">
        <f t="shared" si="3"/>
        <v>20.869565217391305</v>
      </c>
      <c r="M21">
        <f t="shared" si="0"/>
        <v>24</v>
      </c>
    </row>
    <row r="22" spans="2:13" ht="15">
      <c r="B22" s="118" t="s">
        <v>18</v>
      </c>
      <c r="C22" s="17">
        <v>0</v>
      </c>
      <c r="D22" s="126">
        <v>3</v>
      </c>
      <c r="E22" s="126">
        <v>11</v>
      </c>
      <c r="F22" s="128">
        <v>0</v>
      </c>
      <c r="G22" s="122">
        <f>SUM(C22:F22)</f>
        <v>14</v>
      </c>
      <c r="H22" s="18">
        <f t="shared" si="2"/>
        <v>78.57142857142857</v>
      </c>
      <c r="I22" s="170">
        <v>57</v>
      </c>
      <c r="J22" s="19">
        <f t="shared" si="3"/>
        <v>24.561403508771928</v>
      </c>
      <c r="M22">
        <f t="shared" si="0"/>
        <v>14</v>
      </c>
    </row>
    <row r="23" spans="2:13" ht="15">
      <c r="B23" s="117" t="s">
        <v>19</v>
      </c>
      <c r="C23" s="14">
        <v>0</v>
      </c>
      <c r="D23" s="127">
        <v>1</v>
      </c>
      <c r="E23" s="127">
        <v>23</v>
      </c>
      <c r="F23" s="129">
        <v>0</v>
      </c>
      <c r="G23" s="121">
        <f t="shared" si="1"/>
        <v>24</v>
      </c>
      <c r="H23" s="15">
        <f t="shared" si="2"/>
        <v>95.83333333333334</v>
      </c>
      <c r="I23" s="169">
        <v>112</v>
      </c>
      <c r="J23" s="16">
        <f t="shared" si="3"/>
        <v>21.428571428571427</v>
      </c>
      <c r="M23">
        <f t="shared" si="0"/>
        <v>24</v>
      </c>
    </row>
    <row r="24" spans="2:13" ht="15">
      <c r="B24" s="118" t="s">
        <v>20</v>
      </c>
      <c r="C24" s="17">
        <v>3</v>
      </c>
      <c r="D24" s="126">
        <v>0</v>
      </c>
      <c r="E24" s="126">
        <v>3</v>
      </c>
      <c r="F24" s="128">
        <v>0</v>
      </c>
      <c r="G24" s="122">
        <f t="shared" si="1"/>
        <v>6</v>
      </c>
      <c r="H24" s="18">
        <f t="shared" si="2"/>
        <v>0</v>
      </c>
      <c r="I24" s="170">
        <v>51</v>
      </c>
      <c r="J24" s="19">
        <f t="shared" si="3"/>
        <v>11.76470588235294</v>
      </c>
      <c r="M24">
        <f t="shared" si="0"/>
        <v>6</v>
      </c>
    </row>
    <row r="25" spans="2:13" ht="15">
      <c r="B25" s="117" t="s">
        <v>21</v>
      </c>
      <c r="C25" s="14">
        <v>0</v>
      </c>
      <c r="D25" s="127">
        <v>1</v>
      </c>
      <c r="E25" s="127">
        <v>1</v>
      </c>
      <c r="F25" s="129">
        <v>0</v>
      </c>
      <c r="G25" s="121">
        <f t="shared" si="1"/>
        <v>2</v>
      </c>
      <c r="H25" s="15">
        <f t="shared" si="2"/>
        <v>50</v>
      </c>
      <c r="I25" s="169">
        <v>0</v>
      </c>
      <c r="J25" s="16" t="s">
        <v>90</v>
      </c>
      <c r="M25">
        <f t="shared" si="0"/>
        <v>2</v>
      </c>
    </row>
    <row r="26" spans="2:13" ht="15">
      <c r="B26" s="118" t="s">
        <v>22</v>
      </c>
      <c r="C26" s="17">
        <v>4</v>
      </c>
      <c r="D26" s="126">
        <v>5</v>
      </c>
      <c r="E26" s="126">
        <v>15</v>
      </c>
      <c r="F26" s="128">
        <v>0</v>
      </c>
      <c r="G26" s="122">
        <f t="shared" si="1"/>
        <v>24</v>
      </c>
      <c r="H26" s="18">
        <f t="shared" si="2"/>
        <v>45.83333333333333</v>
      </c>
      <c r="I26" s="170">
        <v>136</v>
      </c>
      <c r="J26" s="19">
        <f t="shared" si="3"/>
        <v>17.647058823529413</v>
      </c>
      <c r="M26">
        <f t="shared" si="0"/>
        <v>24</v>
      </c>
    </row>
    <row r="27" spans="2:13" ht="15">
      <c r="B27" s="117" t="s">
        <v>23</v>
      </c>
      <c r="C27" s="14">
        <v>4</v>
      </c>
      <c r="D27" s="127">
        <v>4</v>
      </c>
      <c r="E27" s="127">
        <v>12</v>
      </c>
      <c r="F27" s="129">
        <v>0</v>
      </c>
      <c r="G27" s="121">
        <f t="shared" si="1"/>
        <v>20</v>
      </c>
      <c r="H27" s="15">
        <f t="shared" si="2"/>
        <v>40</v>
      </c>
      <c r="I27" s="169">
        <v>150</v>
      </c>
      <c r="J27" s="16">
        <f t="shared" si="3"/>
        <v>13.333333333333334</v>
      </c>
      <c r="M27">
        <f t="shared" si="0"/>
        <v>20</v>
      </c>
    </row>
    <row r="28" spans="2:13" ht="15">
      <c r="B28" s="118" t="s">
        <v>24</v>
      </c>
      <c r="C28" s="17">
        <v>2</v>
      </c>
      <c r="D28" s="126">
        <v>2</v>
      </c>
      <c r="E28" s="126">
        <v>9</v>
      </c>
      <c r="F28" s="128">
        <v>1</v>
      </c>
      <c r="G28" s="122">
        <f t="shared" si="1"/>
        <v>14</v>
      </c>
      <c r="H28" s="18">
        <f t="shared" si="2"/>
        <v>53.84615384615385</v>
      </c>
      <c r="I28" s="170">
        <v>105</v>
      </c>
      <c r="J28" s="19">
        <f t="shared" si="3"/>
        <v>13.333333333333334</v>
      </c>
      <c r="M28">
        <f t="shared" si="0"/>
        <v>13</v>
      </c>
    </row>
    <row r="29" spans="2:13" ht="15">
      <c r="B29" s="117" t="s">
        <v>25</v>
      </c>
      <c r="C29" s="14">
        <v>0</v>
      </c>
      <c r="D29" s="127">
        <v>0</v>
      </c>
      <c r="E29" s="127">
        <v>5</v>
      </c>
      <c r="F29" s="129">
        <v>0</v>
      </c>
      <c r="G29" s="121">
        <f t="shared" si="1"/>
        <v>5</v>
      </c>
      <c r="H29" s="15">
        <f t="shared" si="2"/>
        <v>100</v>
      </c>
      <c r="I29" s="169">
        <v>44</v>
      </c>
      <c r="J29" s="16">
        <f t="shared" si="3"/>
        <v>11.363636363636363</v>
      </c>
      <c r="M29">
        <f t="shared" si="0"/>
        <v>5</v>
      </c>
    </row>
    <row r="30" spans="2:13" ht="15">
      <c r="B30" s="118" t="s">
        <v>106</v>
      </c>
      <c r="C30" s="17">
        <v>0</v>
      </c>
      <c r="D30" s="126">
        <v>0</v>
      </c>
      <c r="E30" s="126">
        <v>1</v>
      </c>
      <c r="F30" s="128">
        <v>0</v>
      </c>
      <c r="G30" s="122">
        <f t="shared" si="1"/>
        <v>1</v>
      </c>
      <c r="H30" s="18">
        <f t="shared" si="2"/>
        <v>100</v>
      </c>
      <c r="I30" s="170">
        <v>2</v>
      </c>
      <c r="J30" s="19">
        <f t="shared" si="3"/>
        <v>50</v>
      </c>
      <c r="M30">
        <f t="shared" si="0"/>
        <v>1</v>
      </c>
    </row>
    <row r="31" spans="2:13" ht="15">
      <c r="B31" s="130" t="s">
        <v>26</v>
      </c>
      <c r="C31" s="131">
        <v>0</v>
      </c>
      <c r="D31" s="132">
        <v>4</v>
      </c>
      <c r="E31" s="132">
        <v>2</v>
      </c>
      <c r="F31" s="133">
        <v>0</v>
      </c>
      <c r="G31" s="134">
        <f t="shared" si="1"/>
        <v>6</v>
      </c>
      <c r="H31" s="15">
        <f t="shared" si="2"/>
        <v>33.33333333333333</v>
      </c>
      <c r="I31" s="171">
        <v>78</v>
      </c>
      <c r="J31" s="135">
        <f t="shared" si="3"/>
        <v>7.6923076923076925</v>
      </c>
      <c r="M31">
        <f t="shared" si="0"/>
        <v>6</v>
      </c>
    </row>
    <row r="32" spans="2:13" ht="15">
      <c r="B32" s="118" t="s">
        <v>27</v>
      </c>
      <c r="C32" s="17">
        <v>0</v>
      </c>
      <c r="D32" s="126">
        <v>2</v>
      </c>
      <c r="E32" s="126">
        <v>3</v>
      </c>
      <c r="F32" s="128">
        <v>0</v>
      </c>
      <c r="G32" s="122">
        <f t="shared" si="1"/>
        <v>5</v>
      </c>
      <c r="H32" s="18">
        <f t="shared" si="2"/>
        <v>60</v>
      </c>
      <c r="I32" s="170">
        <v>14</v>
      </c>
      <c r="J32" s="19">
        <f t="shared" si="3"/>
        <v>35.714285714285715</v>
      </c>
      <c r="M32">
        <f t="shared" si="0"/>
        <v>5</v>
      </c>
    </row>
    <row r="33" spans="2:13" ht="15">
      <c r="B33" s="165" t="s">
        <v>28</v>
      </c>
      <c r="C33" s="131">
        <v>1</v>
      </c>
      <c r="D33" s="132">
        <v>2</v>
      </c>
      <c r="E33" s="132">
        <v>17</v>
      </c>
      <c r="F33" s="133">
        <v>0</v>
      </c>
      <c r="G33" s="134">
        <f t="shared" si="1"/>
        <v>20</v>
      </c>
      <c r="H33" s="15">
        <f t="shared" si="2"/>
        <v>80</v>
      </c>
      <c r="I33" s="171">
        <v>141</v>
      </c>
      <c r="J33" s="135">
        <f t="shared" si="3"/>
        <v>14.184397163120568</v>
      </c>
      <c r="M33">
        <f t="shared" si="0"/>
        <v>20</v>
      </c>
    </row>
    <row r="34" spans="2:13" ht="15">
      <c r="B34" s="119" t="s">
        <v>108</v>
      </c>
      <c r="C34" s="17">
        <v>0</v>
      </c>
      <c r="D34" s="126">
        <v>0</v>
      </c>
      <c r="E34" s="126">
        <v>1</v>
      </c>
      <c r="F34" s="128">
        <v>0</v>
      </c>
      <c r="G34" s="122">
        <f t="shared" si="1"/>
        <v>1</v>
      </c>
      <c r="H34" s="18">
        <f t="shared" si="2"/>
        <v>100</v>
      </c>
      <c r="I34" s="170">
        <v>1</v>
      </c>
      <c r="J34" s="19">
        <f t="shared" si="3"/>
        <v>100</v>
      </c>
      <c r="M34">
        <f t="shared" si="0"/>
        <v>1</v>
      </c>
    </row>
    <row r="35" spans="1:13" ht="15">
      <c r="A35" t="s">
        <v>107</v>
      </c>
      <c r="B35" s="165" t="s">
        <v>109</v>
      </c>
      <c r="C35" s="131">
        <v>3</v>
      </c>
      <c r="D35" s="132">
        <v>6</v>
      </c>
      <c r="E35" s="132">
        <v>17</v>
      </c>
      <c r="F35" s="133">
        <v>1</v>
      </c>
      <c r="G35" s="134">
        <f t="shared" si="1"/>
        <v>27</v>
      </c>
      <c r="H35" s="15">
        <f t="shared" si="2"/>
        <v>53.84615384615385</v>
      </c>
      <c r="I35" s="171">
        <v>198</v>
      </c>
      <c r="J35" s="135">
        <f t="shared" si="3"/>
        <v>13.636363636363635</v>
      </c>
      <c r="M35">
        <f t="shared" si="0"/>
        <v>26</v>
      </c>
    </row>
    <row r="36" spans="2:13" ht="15">
      <c r="B36" s="118" t="s">
        <v>29</v>
      </c>
      <c r="C36" s="17">
        <v>0</v>
      </c>
      <c r="D36" s="126">
        <v>3</v>
      </c>
      <c r="E36" s="126">
        <v>3</v>
      </c>
      <c r="F36" s="128">
        <v>0</v>
      </c>
      <c r="G36" s="122">
        <f t="shared" si="1"/>
        <v>6</v>
      </c>
      <c r="H36" s="18">
        <f t="shared" si="2"/>
        <v>50</v>
      </c>
      <c r="I36" s="170">
        <v>51</v>
      </c>
      <c r="J36" s="19">
        <f t="shared" si="3"/>
        <v>11.76470588235294</v>
      </c>
      <c r="M36">
        <f t="shared" si="0"/>
        <v>6</v>
      </c>
    </row>
    <row r="37" spans="2:13" ht="15">
      <c r="B37" s="117" t="s">
        <v>30</v>
      </c>
      <c r="C37" s="14">
        <v>1</v>
      </c>
      <c r="D37" s="127">
        <v>2</v>
      </c>
      <c r="E37" s="127">
        <v>20</v>
      </c>
      <c r="F37" s="129">
        <v>1</v>
      </c>
      <c r="G37" s="121">
        <f t="shared" si="1"/>
        <v>24</v>
      </c>
      <c r="H37" s="15">
        <f t="shared" si="2"/>
        <v>82.6086956521739</v>
      </c>
      <c r="I37" s="169">
        <v>80</v>
      </c>
      <c r="J37" s="16">
        <f t="shared" si="3"/>
        <v>30</v>
      </c>
      <c r="M37">
        <f t="shared" si="0"/>
        <v>23</v>
      </c>
    </row>
    <row r="38" spans="2:13" ht="15">
      <c r="B38" s="118" t="s">
        <v>31</v>
      </c>
      <c r="C38" s="17">
        <v>1</v>
      </c>
      <c r="D38" s="126">
        <v>3</v>
      </c>
      <c r="E38" s="126">
        <v>14</v>
      </c>
      <c r="F38" s="128">
        <v>0</v>
      </c>
      <c r="G38" s="122">
        <f t="shared" si="1"/>
        <v>18</v>
      </c>
      <c r="H38" s="18">
        <f t="shared" si="2"/>
        <v>72.22222222222221</v>
      </c>
      <c r="I38" s="170">
        <v>58</v>
      </c>
      <c r="J38" s="19">
        <f t="shared" si="3"/>
        <v>31.03448275862069</v>
      </c>
      <c r="M38">
        <f t="shared" si="0"/>
        <v>18</v>
      </c>
    </row>
    <row r="39" spans="2:13" ht="15">
      <c r="B39" s="117" t="s">
        <v>32</v>
      </c>
      <c r="C39" s="14">
        <v>0</v>
      </c>
      <c r="D39" s="127">
        <v>2</v>
      </c>
      <c r="E39" s="127">
        <v>7</v>
      </c>
      <c r="F39" s="129">
        <v>0</v>
      </c>
      <c r="G39" s="121">
        <f t="shared" si="1"/>
        <v>9</v>
      </c>
      <c r="H39" s="15">
        <f t="shared" si="2"/>
        <v>77.77777777777779</v>
      </c>
      <c r="I39" s="169">
        <v>19</v>
      </c>
      <c r="J39" s="16">
        <f t="shared" si="3"/>
        <v>47.368421052631575</v>
      </c>
      <c r="M39">
        <f t="shared" si="0"/>
        <v>9</v>
      </c>
    </row>
    <row r="40" spans="2:13" ht="15">
      <c r="B40" s="118" t="s">
        <v>33</v>
      </c>
      <c r="C40" s="17">
        <v>6</v>
      </c>
      <c r="D40" s="126">
        <v>10</v>
      </c>
      <c r="E40" s="126">
        <v>35</v>
      </c>
      <c r="F40" s="128">
        <v>0</v>
      </c>
      <c r="G40" s="122">
        <f t="shared" si="1"/>
        <v>51</v>
      </c>
      <c r="H40" s="18">
        <f t="shared" si="2"/>
        <v>56.86274509803921</v>
      </c>
      <c r="I40" s="170">
        <v>460</v>
      </c>
      <c r="J40" s="19">
        <f t="shared" si="3"/>
        <v>11.08695652173913</v>
      </c>
      <c r="M40">
        <f t="shared" si="0"/>
        <v>51</v>
      </c>
    </row>
    <row r="41" spans="2:13" ht="15">
      <c r="B41" s="117" t="s">
        <v>34</v>
      </c>
      <c r="C41" s="14">
        <v>5</v>
      </c>
      <c r="D41" s="127">
        <v>17</v>
      </c>
      <c r="E41" s="127">
        <v>47</v>
      </c>
      <c r="F41" s="129">
        <v>0</v>
      </c>
      <c r="G41" s="121">
        <f t="shared" si="1"/>
        <v>69</v>
      </c>
      <c r="H41" s="15">
        <f t="shared" si="2"/>
        <v>60.86956521739131</v>
      </c>
      <c r="I41" s="169">
        <v>78</v>
      </c>
      <c r="J41" s="16">
        <f t="shared" si="3"/>
        <v>88.46153846153845</v>
      </c>
      <c r="M41">
        <f t="shared" si="0"/>
        <v>69</v>
      </c>
    </row>
    <row r="42" spans="2:13" ht="15">
      <c r="B42" s="118" t="s">
        <v>35</v>
      </c>
      <c r="C42" s="17">
        <v>1</v>
      </c>
      <c r="D42" s="126">
        <v>0</v>
      </c>
      <c r="E42" s="126">
        <v>5</v>
      </c>
      <c r="F42" s="128">
        <v>0</v>
      </c>
      <c r="G42" s="122">
        <f t="shared" si="1"/>
        <v>6</v>
      </c>
      <c r="H42" s="18">
        <f t="shared" si="2"/>
        <v>66.66666666666666</v>
      </c>
      <c r="I42" s="170">
        <v>35</v>
      </c>
      <c r="J42" s="19">
        <f t="shared" si="3"/>
        <v>17.142857142857142</v>
      </c>
      <c r="M42">
        <f t="shared" si="0"/>
        <v>6</v>
      </c>
    </row>
    <row r="43" spans="2:13" ht="15">
      <c r="B43" s="130" t="s">
        <v>36</v>
      </c>
      <c r="C43" s="131">
        <v>1</v>
      </c>
      <c r="D43" s="132">
        <v>4</v>
      </c>
      <c r="E43" s="132">
        <v>8</v>
      </c>
      <c r="F43" s="133">
        <v>0</v>
      </c>
      <c r="G43" s="134">
        <f t="shared" si="1"/>
        <v>13</v>
      </c>
      <c r="H43" s="164">
        <f t="shared" si="2"/>
        <v>53.84615384615385</v>
      </c>
      <c r="I43" s="171">
        <v>99</v>
      </c>
      <c r="J43" s="135">
        <f t="shared" si="3"/>
        <v>13.131313131313133</v>
      </c>
      <c r="M43">
        <f t="shared" si="0"/>
        <v>13</v>
      </c>
    </row>
    <row r="44" spans="2:13" ht="15.75" thickBot="1">
      <c r="B44" s="118" t="s">
        <v>37</v>
      </c>
      <c r="C44" s="172">
        <v>1</v>
      </c>
      <c r="D44" s="173">
        <v>3</v>
      </c>
      <c r="E44" s="173">
        <v>13</v>
      </c>
      <c r="F44" s="174">
        <v>3</v>
      </c>
      <c r="G44" s="122">
        <f>SUM(C44:F44)</f>
        <v>20</v>
      </c>
      <c r="H44" s="18">
        <f t="shared" si="2"/>
        <v>70.58823529411765</v>
      </c>
      <c r="I44" s="170">
        <v>0</v>
      </c>
      <c r="J44" s="19" t="s">
        <v>90</v>
      </c>
      <c r="M44">
        <f t="shared" si="0"/>
        <v>17</v>
      </c>
    </row>
    <row r="45" spans="2:13" ht="15.75" thickBot="1">
      <c r="B45" s="20" t="s">
        <v>38</v>
      </c>
      <c r="C45" s="123">
        <f>SUM(C10:C44)</f>
        <v>52</v>
      </c>
      <c r="D45" s="124">
        <f>SUM(D10:D44)</f>
        <v>141</v>
      </c>
      <c r="E45" s="124">
        <f>SUM(E10:E44)</f>
        <v>544</v>
      </c>
      <c r="F45" s="125">
        <f>SUM(F10:F44)</f>
        <v>10</v>
      </c>
      <c r="G45" s="21">
        <f>SUM(G10:G44)</f>
        <v>747</v>
      </c>
      <c r="H45" s="138">
        <f>SUM(E45-C45)/M45*100</f>
        <v>66.75712347354138</v>
      </c>
      <c r="I45" s="139">
        <f>SUM(I10:I44)</f>
        <v>3103</v>
      </c>
      <c r="J45" s="141">
        <f>SUM(G45/I45)*100</f>
        <v>24.073477280051563</v>
      </c>
      <c r="M45">
        <f t="shared" si="0"/>
        <v>737</v>
      </c>
    </row>
  </sheetData>
  <sheetProtection/>
  <mergeCells count="1">
    <mergeCell ref="C8:F8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showGridLines="0" zoomScalePageLayoutView="0" workbookViewId="0" topLeftCell="B1">
      <selection activeCell="I7" sqref="I7"/>
    </sheetView>
  </sheetViews>
  <sheetFormatPr defaultColWidth="9.140625" defaultRowHeight="12.75"/>
  <cols>
    <col min="3" max="3" width="44.57421875" style="0" customWidth="1"/>
    <col min="4" max="4" width="13.421875" style="0" customWidth="1"/>
    <col min="5" max="5" width="10.00390625" style="0" customWidth="1"/>
    <col min="6" max="7" width="11.28125" style="0" customWidth="1"/>
    <col min="11" max="11" width="13.28125" style="0" customWidth="1"/>
    <col min="13" max="13" width="9.140625" style="142" hidden="1" customWidth="1"/>
    <col min="14" max="14" width="0" style="0" hidden="1" customWidth="1"/>
  </cols>
  <sheetData>
    <row r="2" spans="2:10" ht="15.75">
      <c r="B2" s="1" t="s">
        <v>102</v>
      </c>
      <c r="C2" s="22"/>
      <c r="D2" s="23"/>
      <c r="E2" s="23"/>
      <c r="F2" s="23"/>
      <c r="G2" s="23"/>
      <c r="H2" s="23"/>
      <c r="I2" s="23"/>
      <c r="J2" s="23"/>
    </row>
    <row r="4" ht="13.5" thickBot="1"/>
    <row r="5" spans="3:10" ht="15.75" thickBot="1">
      <c r="C5" s="24"/>
      <c r="D5" s="175" t="s">
        <v>0</v>
      </c>
      <c r="E5" s="176"/>
      <c r="F5" s="176"/>
      <c r="G5" s="178"/>
      <c r="H5" s="25"/>
      <c r="I5" s="26"/>
      <c r="J5" s="26"/>
    </row>
    <row r="6" spans="3:13" ht="60.75" thickBot="1">
      <c r="C6" s="6" t="s">
        <v>1</v>
      </c>
      <c r="D6" s="7" t="s">
        <v>2</v>
      </c>
      <c r="E6" s="8" t="s">
        <v>3</v>
      </c>
      <c r="F6" s="9" t="s">
        <v>4</v>
      </c>
      <c r="G6" s="9" t="s">
        <v>91</v>
      </c>
      <c r="H6" s="27" t="s">
        <v>5</v>
      </c>
      <c r="I6" s="28" t="s">
        <v>6</v>
      </c>
      <c r="J6" s="96" t="s">
        <v>89</v>
      </c>
      <c r="K6" s="29" t="s">
        <v>7</v>
      </c>
      <c r="M6" s="142" t="s">
        <v>92</v>
      </c>
    </row>
    <row r="7" spans="3:13" ht="15">
      <c r="C7" s="30" t="s">
        <v>39</v>
      </c>
      <c r="D7" s="31">
        <v>4</v>
      </c>
      <c r="E7" s="32">
        <v>12</v>
      </c>
      <c r="F7" s="33">
        <v>60</v>
      </c>
      <c r="G7" s="33">
        <v>1</v>
      </c>
      <c r="H7" s="34">
        <f>SUM(D7:G7)</f>
        <v>77</v>
      </c>
      <c r="I7" s="35">
        <f>SUM(F7-D7)/M7*100</f>
        <v>73.68421052631578</v>
      </c>
      <c r="J7" s="162">
        <v>502</v>
      </c>
      <c r="K7" s="136">
        <f>SUM(H7/J7)*100</f>
        <v>15.338645418326694</v>
      </c>
      <c r="M7" s="142">
        <f>SUM(D7:F7)</f>
        <v>76</v>
      </c>
    </row>
    <row r="8" spans="3:13" ht="15">
      <c r="C8" s="36" t="s">
        <v>42</v>
      </c>
      <c r="D8" s="37">
        <v>1</v>
      </c>
      <c r="E8" s="38">
        <v>2</v>
      </c>
      <c r="F8" s="39">
        <v>20</v>
      </c>
      <c r="G8" s="39">
        <v>1</v>
      </c>
      <c r="H8" s="37">
        <f>SUM(D8:G8)</f>
        <v>24</v>
      </c>
      <c r="I8" s="40">
        <f>SUM(F8-D8)/M8*100</f>
        <v>82.6086956521739</v>
      </c>
      <c r="J8" s="163">
        <v>82</v>
      </c>
      <c r="K8" s="137">
        <f>SUM(H8/J8)*100</f>
        <v>29.268292682926827</v>
      </c>
      <c r="M8" s="142">
        <f aca="true" t="shared" si="0" ref="M8:M19">SUM(D8:F8)</f>
        <v>23</v>
      </c>
    </row>
    <row r="9" spans="3:13" ht="15">
      <c r="C9" s="41" t="s">
        <v>95</v>
      </c>
      <c r="D9" s="34">
        <v>150</v>
      </c>
      <c r="E9" s="42">
        <v>209</v>
      </c>
      <c r="F9" s="43">
        <v>686</v>
      </c>
      <c r="G9" s="43">
        <v>21</v>
      </c>
      <c r="H9" s="34">
        <f>SUM(D9:G9)</f>
        <v>1066</v>
      </c>
      <c r="I9" s="35">
        <f>SUM(F9-D9)/M9*100</f>
        <v>51.291866028708135</v>
      </c>
      <c r="J9" s="162">
        <v>4713</v>
      </c>
      <c r="K9" s="136">
        <f>SUM(H9/J9)*100</f>
        <v>22.61828983662211</v>
      </c>
      <c r="M9" s="142">
        <f t="shared" si="0"/>
        <v>1045</v>
      </c>
    </row>
    <row r="10" spans="3:13" ht="15">
      <c r="C10" s="44" t="s">
        <v>43</v>
      </c>
      <c r="D10" s="45">
        <v>5</v>
      </c>
      <c r="E10" s="46">
        <v>6</v>
      </c>
      <c r="F10" s="47">
        <v>31</v>
      </c>
      <c r="G10" s="47">
        <v>0</v>
      </c>
      <c r="H10" s="37">
        <f aca="true" t="shared" si="1" ref="H10:H17">SUM(D10:G10)</f>
        <v>42</v>
      </c>
      <c r="I10" s="40">
        <f aca="true" t="shared" si="2" ref="I10:I18">SUM(F10-D10)/M10*100</f>
        <v>61.904761904761905</v>
      </c>
      <c r="J10" s="163">
        <v>173</v>
      </c>
      <c r="K10" s="137">
        <f aca="true" t="shared" si="3" ref="K10:K17">SUM(H10/J10)*100</f>
        <v>24.277456647398843</v>
      </c>
      <c r="M10" s="142">
        <f t="shared" si="0"/>
        <v>42</v>
      </c>
    </row>
    <row r="11" spans="3:13" ht="15">
      <c r="C11" s="41" t="s">
        <v>44</v>
      </c>
      <c r="D11" s="34">
        <v>1</v>
      </c>
      <c r="E11" s="42">
        <v>4</v>
      </c>
      <c r="F11" s="43">
        <v>13</v>
      </c>
      <c r="G11" s="43">
        <v>0</v>
      </c>
      <c r="H11" s="34">
        <f t="shared" si="1"/>
        <v>18</v>
      </c>
      <c r="I11" s="35">
        <f t="shared" si="2"/>
        <v>66.66666666666666</v>
      </c>
      <c r="J11" s="162">
        <v>143</v>
      </c>
      <c r="K11" s="136">
        <f t="shared" si="3"/>
        <v>12.587412587412588</v>
      </c>
      <c r="M11" s="142">
        <f t="shared" si="0"/>
        <v>18</v>
      </c>
    </row>
    <row r="12" spans="3:13" ht="15">
      <c r="C12" s="36" t="s">
        <v>96</v>
      </c>
      <c r="D12" s="37">
        <v>14</v>
      </c>
      <c r="E12" s="38">
        <v>40</v>
      </c>
      <c r="F12" s="39">
        <v>133</v>
      </c>
      <c r="G12" s="39">
        <v>0</v>
      </c>
      <c r="H12" s="37">
        <f t="shared" si="1"/>
        <v>187</v>
      </c>
      <c r="I12" s="40">
        <f t="shared" si="2"/>
        <v>63.63636363636363</v>
      </c>
      <c r="J12" s="163">
        <v>866</v>
      </c>
      <c r="K12" s="137">
        <f t="shared" si="3"/>
        <v>21.593533487297922</v>
      </c>
      <c r="M12" s="142">
        <f t="shared" si="0"/>
        <v>187</v>
      </c>
    </row>
    <row r="13" spans="3:13" ht="15">
      <c r="C13" s="41" t="s">
        <v>45</v>
      </c>
      <c r="D13" s="34">
        <v>5</v>
      </c>
      <c r="E13" s="42">
        <v>29</v>
      </c>
      <c r="F13" s="43">
        <v>140</v>
      </c>
      <c r="G13" s="43">
        <v>4</v>
      </c>
      <c r="H13" s="34">
        <f t="shared" si="1"/>
        <v>178</v>
      </c>
      <c r="I13" s="35">
        <f t="shared" si="2"/>
        <v>77.58620689655173</v>
      </c>
      <c r="J13" s="162">
        <v>340</v>
      </c>
      <c r="K13" s="136">
        <f t="shared" si="3"/>
        <v>52.352941176470594</v>
      </c>
      <c r="M13" s="142">
        <f t="shared" si="0"/>
        <v>174</v>
      </c>
    </row>
    <row r="14" spans="3:13" ht="15">
      <c r="C14" s="36" t="s">
        <v>93</v>
      </c>
      <c r="D14" s="37">
        <v>9</v>
      </c>
      <c r="E14" s="38">
        <v>17</v>
      </c>
      <c r="F14" s="39">
        <v>60</v>
      </c>
      <c r="G14" s="39">
        <v>1</v>
      </c>
      <c r="H14" s="37">
        <f t="shared" si="1"/>
        <v>87</v>
      </c>
      <c r="I14" s="40">
        <f t="shared" si="2"/>
        <v>59.30232558139535</v>
      </c>
      <c r="J14" s="163">
        <v>590</v>
      </c>
      <c r="K14" s="137">
        <f t="shared" si="3"/>
        <v>14.745762711864408</v>
      </c>
      <c r="M14" s="142">
        <f t="shared" si="0"/>
        <v>86</v>
      </c>
    </row>
    <row r="15" spans="3:13" ht="15">
      <c r="C15" s="41" t="s">
        <v>94</v>
      </c>
      <c r="D15" s="34">
        <v>2</v>
      </c>
      <c r="E15" s="42">
        <v>10</v>
      </c>
      <c r="F15" s="43">
        <v>30</v>
      </c>
      <c r="G15" s="43">
        <v>1</v>
      </c>
      <c r="H15" s="34">
        <f t="shared" si="1"/>
        <v>43</v>
      </c>
      <c r="I15" s="35">
        <f t="shared" si="2"/>
        <v>66.66666666666666</v>
      </c>
      <c r="J15" s="162">
        <v>1395</v>
      </c>
      <c r="K15" s="136">
        <f t="shared" si="3"/>
        <v>3.0824372759856633</v>
      </c>
      <c r="M15" s="142">
        <f t="shared" si="0"/>
        <v>42</v>
      </c>
    </row>
    <row r="16" spans="3:13" ht="15">
      <c r="C16" s="36" t="s">
        <v>40</v>
      </c>
      <c r="D16" s="37">
        <v>0</v>
      </c>
      <c r="E16" s="38">
        <v>1</v>
      </c>
      <c r="F16" s="39">
        <v>1</v>
      </c>
      <c r="G16" s="39">
        <v>0</v>
      </c>
      <c r="H16" s="37">
        <f t="shared" si="1"/>
        <v>2</v>
      </c>
      <c r="I16" s="40">
        <f t="shared" si="2"/>
        <v>50</v>
      </c>
      <c r="J16" s="163">
        <v>0</v>
      </c>
      <c r="K16" s="161" t="s">
        <v>90</v>
      </c>
      <c r="M16" s="142">
        <f t="shared" si="0"/>
        <v>2</v>
      </c>
    </row>
    <row r="17" spans="3:13" ht="15">
      <c r="C17" s="41" t="s">
        <v>41</v>
      </c>
      <c r="D17" s="34">
        <v>10</v>
      </c>
      <c r="E17" s="42">
        <v>17</v>
      </c>
      <c r="F17" s="43">
        <v>53</v>
      </c>
      <c r="G17" s="43">
        <v>0</v>
      </c>
      <c r="H17" s="34">
        <f t="shared" si="1"/>
        <v>80</v>
      </c>
      <c r="I17" s="35">
        <f t="shared" si="2"/>
        <v>53.75</v>
      </c>
      <c r="J17" s="162">
        <v>610</v>
      </c>
      <c r="K17" s="136">
        <f t="shared" si="3"/>
        <v>13.114754098360656</v>
      </c>
      <c r="M17" s="142">
        <f t="shared" si="0"/>
        <v>80</v>
      </c>
    </row>
    <row r="18" spans="3:13" ht="15.75" thickBot="1">
      <c r="C18" s="48" t="s">
        <v>46</v>
      </c>
      <c r="D18" s="49">
        <v>1</v>
      </c>
      <c r="E18" s="50">
        <v>3</v>
      </c>
      <c r="F18" s="51">
        <v>13</v>
      </c>
      <c r="G18" s="51">
        <v>3</v>
      </c>
      <c r="H18" s="37">
        <f>SUM(D18:G18)</f>
        <v>20</v>
      </c>
      <c r="I18" s="40">
        <f t="shared" si="2"/>
        <v>70.58823529411765</v>
      </c>
      <c r="J18" s="163">
        <v>0</v>
      </c>
      <c r="K18" s="161" t="s">
        <v>90</v>
      </c>
      <c r="M18" s="142">
        <f t="shared" si="0"/>
        <v>17</v>
      </c>
    </row>
    <row r="19" spans="3:13" ht="15.75" thickBot="1">
      <c r="C19" s="52" t="s">
        <v>5</v>
      </c>
      <c r="D19" s="53">
        <f>SUM(D7:D18)</f>
        <v>202</v>
      </c>
      <c r="E19" s="54">
        <f>SUM(E7:E18)</f>
        <v>350</v>
      </c>
      <c r="F19" s="55">
        <f>SUM(F7:F18)</f>
        <v>1240</v>
      </c>
      <c r="G19" s="55">
        <f>SUM(G7:G18)</f>
        <v>32</v>
      </c>
      <c r="H19" s="56">
        <f>SUM(D19:G19)</f>
        <v>1824</v>
      </c>
      <c r="I19" s="57">
        <f>SUM(F19-D19)/M19*100</f>
        <v>57.92410714285714</v>
      </c>
      <c r="J19" s="140">
        <f>SUM(J7:J18)</f>
        <v>9414</v>
      </c>
      <c r="K19" s="141">
        <f>SUM(H19/J19)*100</f>
        <v>19.37539834289356</v>
      </c>
      <c r="M19" s="142">
        <f t="shared" si="0"/>
        <v>1792</v>
      </c>
    </row>
    <row r="20" spans="1:15" ht="12.75">
      <c r="A20" s="22"/>
      <c r="B20" s="22"/>
      <c r="C20" s="22"/>
      <c r="D20" s="22"/>
      <c r="O20" s="58"/>
    </row>
    <row r="21" ht="12.75">
      <c r="O21" s="58"/>
    </row>
  </sheetData>
  <sheetProtection/>
  <mergeCells count="1">
    <mergeCell ref="D5:G5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UHCW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Cathryn Evans</dc:creator>
  <cp:keywords/>
  <dc:description/>
  <cp:lastModifiedBy>flayj</cp:lastModifiedBy>
  <cp:lastPrinted>2013-09-30T10:48:51Z</cp:lastPrinted>
  <dcterms:created xsi:type="dcterms:W3CDTF">2013-06-13T08:50:47Z</dcterms:created>
  <dcterms:modified xsi:type="dcterms:W3CDTF">2013-09-30T10:49:09Z</dcterms:modified>
  <cp:category/>
  <cp:version/>
  <cp:contentType/>
  <cp:contentStatus/>
</cp:coreProperties>
</file>