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2"/>
  </bookViews>
  <sheets>
    <sheet name="Specialty Breakdown" sheetId="1" r:id="rId1"/>
    <sheet name="Group Breakdown" sheetId="2" r:id="rId2"/>
    <sheet name="Ward Breakdown" sheetId="3" r:id="rId3"/>
  </sheets>
  <definedNames/>
  <calcPr fullCalcOnLoad="1"/>
</workbook>
</file>

<file path=xl/sharedStrings.xml><?xml version="1.0" encoding="utf-8"?>
<sst xmlns="http://schemas.openxmlformats.org/spreadsheetml/2006/main" count="136" uniqueCount="100">
  <si>
    <t>NPS Type</t>
  </si>
  <si>
    <t>Group</t>
  </si>
  <si>
    <t>Number of Detractors</t>
  </si>
  <si>
    <t>Number of Passives</t>
  </si>
  <si>
    <t>Number of Promoters</t>
  </si>
  <si>
    <t>Grand Total</t>
  </si>
  <si>
    <t xml:space="preserve">Score </t>
  </si>
  <si>
    <t>Coverage%</t>
  </si>
  <si>
    <t>100 : General Surgery</t>
  </si>
  <si>
    <t>101 : Urology</t>
  </si>
  <si>
    <t>103 : Breast Surgery</t>
  </si>
  <si>
    <t>104 : Colorectal Surgery</t>
  </si>
  <si>
    <t>107 : Vascular Surgery</t>
  </si>
  <si>
    <t>110 : Trauma &amp; Orthopaedics</t>
  </si>
  <si>
    <t>120 : ENT</t>
  </si>
  <si>
    <t>130 : Ophthalmology</t>
  </si>
  <si>
    <t>144 : Maxillo-Facial Surgery</t>
  </si>
  <si>
    <t>150 : Neurosurgery</t>
  </si>
  <si>
    <t>160 : Plastic Surgery</t>
  </si>
  <si>
    <t>170 : Cardiothoracic Surgery</t>
  </si>
  <si>
    <t>180 : Accident &amp; Emergency</t>
  </si>
  <si>
    <t>192 : Critical Care</t>
  </si>
  <si>
    <t>300 : Acute Medicine</t>
  </si>
  <si>
    <t>301 : Gastroenterology</t>
  </si>
  <si>
    <t>302 : Endocrinology</t>
  </si>
  <si>
    <t>303 : Clinical Haematology</t>
  </si>
  <si>
    <t>307 : Diabetic Medicine</t>
  </si>
  <si>
    <t>314 : Rehabilitation</t>
  </si>
  <si>
    <t>320 : Cardiology</t>
  </si>
  <si>
    <t>350 : Infectious Diseases</t>
  </si>
  <si>
    <t>361 : Nephrology</t>
  </si>
  <si>
    <t>400 : Neurology</t>
  </si>
  <si>
    <t>410 : Rheumatology</t>
  </si>
  <si>
    <t>430 : Age related Medicine</t>
  </si>
  <si>
    <t>502 : Gynaecology</t>
  </si>
  <si>
    <t>503 : Gynaecological Oncology</t>
  </si>
  <si>
    <t>800 : Clinical Oncology</t>
  </si>
  <si>
    <t>999a : Unknown Specialty</t>
  </si>
  <si>
    <t>TOTAL</t>
  </si>
  <si>
    <t>Cardiothoracic Surgery/Cardiology/Respiratory</t>
  </si>
  <si>
    <t>Ambulatory Care</t>
  </si>
  <si>
    <t>Anaesthetics</t>
  </si>
  <si>
    <t>Care of the Elderly</t>
  </si>
  <si>
    <t>Renal/Transplant</t>
  </si>
  <si>
    <t>Emergency Department</t>
  </si>
  <si>
    <t>Neurosciences</t>
  </si>
  <si>
    <t>Oncology &amp; Haematology</t>
  </si>
  <si>
    <t>Surgery</t>
  </si>
  <si>
    <t>Trauma &amp; Orthopaedics</t>
  </si>
  <si>
    <t>Women &amp; Children</t>
  </si>
  <si>
    <t>Unknown Specialty</t>
  </si>
  <si>
    <t>Ward</t>
  </si>
  <si>
    <t>Score</t>
  </si>
  <si>
    <t>Cedar Unit</t>
  </si>
  <si>
    <t>Ward 42</t>
  </si>
  <si>
    <t>Hoskyn Ward</t>
  </si>
  <si>
    <t>Oak Ward</t>
  </si>
  <si>
    <t>Ward 50</t>
  </si>
  <si>
    <t>Mulberry Ward</t>
  </si>
  <si>
    <t>Ward 10</t>
  </si>
  <si>
    <t>Ward 11</t>
  </si>
  <si>
    <t>Cardiothoracic Critical Care</t>
  </si>
  <si>
    <t>Ward 20</t>
  </si>
  <si>
    <t>Ward 30</t>
  </si>
  <si>
    <t>Ward 32</t>
  </si>
  <si>
    <t>Ward 35</t>
  </si>
  <si>
    <t>Ward 22 ECU</t>
  </si>
  <si>
    <t>Accident and Emergency</t>
  </si>
  <si>
    <t xml:space="preserve">Coverage % </t>
  </si>
  <si>
    <t xml:space="preserve">Coronary Care Unit </t>
  </si>
  <si>
    <t>General Critical Care</t>
  </si>
  <si>
    <t>Surgery on Day of Admission</t>
  </si>
  <si>
    <t>UA - Unknown Area (UHCW)</t>
  </si>
  <si>
    <t xml:space="preserve">Ward 1 </t>
  </si>
  <si>
    <t>Ward 12/AMU</t>
  </si>
  <si>
    <t xml:space="preserve">Ward 2/AMU Short Stay </t>
  </si>
  <si>
    <t>Ward 21 Medicine</t>
  </si>
  <si>
    <t>Wrd 21 Surgery</t>
  </si>
  <si>
    <t>Ward 22 SAU</t>
  </si>
  <si>
    <t>Ward 22a Vascular</t>
  </si>
  <si>
    <t xml:space="preserve">Ward 23 </t>
  </si>
  <si>
    <t xml:space="preserve">Ward 3 </t>
  </si>
  <si>
    <t>Coverage %</t>
  </si>
  <si>
    <t>Ward 31 Respiratory  Medicine</t>
  </si>
  <si>
    <t xml:space="preserve">Ward 33 Renal </t>
  </si>
  <si>
    <t>Ward 33 Short Stay</t>
  </si>
  <si>
    <t xml:space="preserve">Ward 33 Urology </t>
  </si>
  <si>
    <t>Ward 34 Haematology</t>
  </si>
  <si>
    <t xml:space="preserve">Ward 40 </t>
  </si>
  <si>
    <t>Ward 41 Stroke</t>
  </si>
  <si>
    <t>Ward 43 Neurosurgery</t>
  </si>
  <si>
    <t>Ward 52</t>
  </si>
  <si>
    <t xml:space="preserve">Ward 53 </t>
  </si>
  <si>
    <t>UA Unknown Area (STX)</t>
  </si>
  <si>
    <t>Patients Eligible to Respond</t>
  </si>
  <si>
    <t>-</t>
  </si>
  <si>
    <t>June 2013 Friends and Family Test - Score Breakdown by Ward - for Survey responses.</t>
  </si>
  <si>
    <t>June 2013 Friends and Family Test Score Breakdown by Group - for Survey responses.</t>
  </si>
  <si>
    <t>June 2013 Friends and Family Test Score Breakdown by Specialty - for Survey responses.</t>
  </si>
  <si>
    <t xml:space="preserve">Respiratory Medicine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</si>
</sst>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0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57" applyFont="1" applyAlignment="1">
      <alignment horizontal="left"/>
      <protection/>
    </xf>
    <xf numFmtId="0" fontId="0" fillId="0" borderId="0" xfId="0" applyAlignment="1">
      <alignment/>
    </xf>
    <xf numFmtId="0" fontId="2" fillId="0" borderId="0" xfId="57" applyFont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164" fontId="2" fillId="0" borderId="0" xfId="57" applyNumberFormat="1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3" fillId="0" borderId="10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center" wrapText="1"/>
      <protection/>
    </xf>
    <xf numFmtId="0" fontId="3" fillId="0" borderId="12" xfId="57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wrapText="1"/>
      <protection/>
    </xf>
    <xf numFmtId="164" fontId="3" fillId="0" borderId="12" xfId="57" applyNumberFormat="1" applyFont="1" applyFill="1" applyBorder="1" applyAlignment="1">
      <alignment horizontal="center" wrapText="1"/>
      <protection/>
    </xf>
    <xf numFmtId="0" fontId="4" fillId="0" borderId="14" xfId="58" applyFont="1" applyBorder="1">
      <alignment/>
      <protection/>
    </xf>
    <xf numFmtId="2" fontId="5" fillId="8" borderId="15" xfId="0" applyNumberFormat="1" applyFont="1" applyFill="1" applyBorder="1" applyAlignment="1">
      <alignment/>
    </xf>
    <xf numFmtId="2" fontId="5" fillId="8" borderId="16" xfId="0" applyNumberFormat="1" applyFont="1" applyFill="1" applyBorder="1" applyAlignment="1">
      <alignment/>
    </xf>
    <xf numFmtId="0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5" fillId="8" borderId="17" xfId="0" applyNumberFormat="1" applyFont="1" applyFill="1" applyBorder="1" applyAlignment="1">
      <alignment/>
    </xf>
    <xf numFmtId="2" fontId="5" fillId="8" borderId="18" xfId="0" applyNumberFormat="1" applyFont="1" applyFill="1" applyBorder="1" applyAlignment="1">
      <alignment/>
    </xf>
    <xf numFmtId="2" fontId="5" fillId="8" borderId="19" xfId="0" applyNumberFormat="1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21" xfId="0" applyNumberFormat="1" applyFont="1" applyFill="1" applyBorder="1" applyAlignment="1">
      <alignment/>
    </xf>
    <xf numFmtId="2" fontId="6" fillId="24" borderId="22" xfId="0" applyNumberFormat="1" applyFont="1" applyFill="1" applyBorder="1" applyAlignment="1">
      <alignment/>
    </xf>
    <xf numFmtId="0" fontId="0" fillId="25" borderId="0" xfId="57" applyFill="1">
      <alignment/>
      <protection/>
    </xf>
    <xf numFmtId="0" fontId="0" fillId="25" borderId="0" xfId="57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0" fillId="0" borderId="0" xfId="57" applyBorder="1" applyAlignment="1">
      <alignment horizontal="center"/>
      <protection/>
    </xf>
    <xf numFmtId="164" fontId="0" fillId="0" borderId="0" xfId="57" applyNumberFormat="1" applyBorder="1" applyAlignment="1">
      <alignment horizontal="center"/>
      <protection/>
    </xf>
    <xf numFmtId="0" fontId="3" fillId="0" borderId="23" xfId="57" applyFont="1" applyBorder="1" applyAlignment="1">
      <alignment horizontal="center" wrapText="1"/>
      <protection/>
    </xf>
    <xf numFmtId="164" fontId="3" fillId="0" borderId="15" xfId="57" applyNumberFormat="1" applyFont="1" applyFill="1" applyBorder="1" applyAlignment="1">
      <alignment horizontal="center" wrapText="1"/>
      <protection/>
    </xf>
    <xf numFmtId="0" fontId="4" fillId="0" borderId="16" xfId="0" applyFont="1" applyBorder="1" applyAlignment="1">
      <alignment/>
    </xf>
    <xf numFmtId="0" fontId="23" fillId="8" borderId="24" xfId="0" applyFont="1" applyFill="1" applyBorder="1" applyAlignment="1">
      <alignment/>
    </xf>
    <xf numFmtId="0" fontId="23" fillId="8" borderId="25" xfId="0" applyFont="1" applyFill="1" applyBorder="1" applyAlignment="1">
      <alignment/>
    </xf>
    <xf numFmtId="0" fontId="23" fillId="8" borderId="26" xfId="0" applyFont="1" applyFill="1" applyBorder="1" applyAlignment="1">
      <alignment/>
    </xf>
    <xf numFmtId="0" fontId="23" fillId="8" borderId="27" xfId="0" applyFont="1" applyFill="1" applyBorder="1" applyAlignment="1">
      <alignment/>
    </xf>
    <xf numFmtId="0" fontId="23" fillId="8" borderId="17" xfId="0" applyFont="1" applyFill="1" applyBorder="1" applyAlignment="1">
      <alignment/>
    </xf>
    <xf numFmtId="2" fontId="23" fillId="8" borderId="18" xfId="0" applyNumberFormat="1" applyFont="1" applyFill="1" applyBorder="1" applyAlignment="1">
      <alignment/>
    </xf>
    <xf numFmtId="0" fontId="23" fillId="0" borderId="28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9" xfId="0" applyFont="1" applyBorder="1" applyAlignment="1">
      <alignment/>
    </xf>
    <xf numFmtId="2" fontId="23" fillId="0" borderId="18" xfId="0" applyNumberFormat="1" applyFont="1" applyBorder="1" applyAlignment="1">
      <alignment/>
    </xf>
    <xf numFmtId="0" fontId="23" fillId="8" borderId="28" xfId="0" applyFont="1" applyFill="1" applyBorder="1" applyAlignment="1">
      <alignment/>
    </xf>
    <xf numFmtId="0" fontId="23" fillId="8" borderId="18" xfId="0" applyFont="1" applyFill="1" applyBorder="1" applyAlignment="1">
      <alignment/>
    </xf>
    <xf numFmtId="0" fontId="23" fillId="8" borderId="29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3" fillId="8" borderId="28" xfId="0" applyFont="1" applyFill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24" fillId="26" borderId="10" xfId="57" applyFont="1" applyFill="1" applyBorder="1">
      <alignment/>
      <protection/>
    </xf>
    <xf numFmtId="0" fontId="24" fillId="26" borderId="11" xfId="0" applyFont="1" applyFill="1" applyBorder="1" applyAlignment="1">
      <alignment/>
    </xf>
    <xf numFmtId="0" fontId="24" fillId="26" borderId="12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0" fontId="24" fillId="26" borderId="21" xfId="0" applyFont="1" applyFill="1" applyBorder="1" applyAlignment="1">
      <alignment/>
    </xf>
    <xf numFmtId="2" fontId="24" fillId="26" borderId="34" xfId="0" applyNumberFormat="1" applyFont="1" applyFill="1" applyBorder="1" applyAlignment="1">
      <alignment/>
    </xf>
    <xf numFmtId="2" fontId="6" fillId="24" borderId="22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" fillId="25" borderId="0" xfId="57" applyFont="1" applyFill="1">
      <alignment/>
      <protection/>
    </xf>
    <xf numFmtId="0" fontId="4" fillId="0" borderId="0" xfId="57" applyFont="1" applyAlignment="1">
      <alignment horizontal="left"/>
      <protection/>
    </xf>
    <xf numFmtId="0" fontId="2" fillId="25" borderId="0" xfId="57" applyFont="1" applyFill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164" fontId="2" fillId="0" borderId="0" xfId="57" applyNumberFormat="1" applyFont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35" xfId="57" applyFont="1" applyBorder="1" applyAlignment="1">
      <alignment horizontal="center"/>
      <protection/>
    </xf>
    <xf numFmtId="0" fontId="2" fillId="0" borderId="36" xfId="57" applyFont="1" applyBorder="1">
      <alignment/>
      <protection/>
    </xf>
    <xf numFmtId="0" fontId="2" fillId="0" borderId="36" xfId="57" applyFont="1" applyBorder="1" applyAlignment="1">
      <alignment wrapText="1"/>
      <protection/>
    </xf>
    <xf numFmtId="0" fontId="2" fillId="0" borderId="17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/>
      <protection/>
    </xf>
    <xf numFmtId="0" fontId="2" fillId="0" borderId="21" xfId="57" applyFont="1" applyBorder="1" applyAlignment="1">
      <alignment horizontal="center"/>
      <protection/>
    </xf>
    <xf numFmtId="0" fontId="2" fillId="0" borderId="34" xfId="57" applyFont="1" applyBorder="1" applyAlignment="1">
      <alignment horizontal="center"/>
      <protection/>
    </xf>
    <xf numFmtId="2" fontId="2" fillId="0" borderId="37" xfId="57" applyNumberFormat="1" applyFont="1" applyBorder="1" applyAlignment="1">
      <alignment horizontal="center"/>
      <protection/>
    </xf>
    <xf numFmtId="0" fontId="2" fillId="8" borderId="36" xfId="57" applyFont="1" applyFill="1" applyBorder="1">
      <alignment/>
      <protection/>
    </xf>
    <xf numFmtId="0" fontId="2" fillId="8" borderId="17" xfId="57" applyFont="1" applyFill="1" applyBorder="1" applyAlignment="1">
      <alignment horizontal="center"/>
      <protection/>
    </xf>
    <xf numFmtId="0" fontId="2" fillId="8" borderId="18" xfId="57" applyFont="1" applyFill="1" applyBorder="1" applyAlignment="1">
      <alignment horizontal="center"/>
      <protection/>
    </xf>
    <xf numFmtId="0" fontId="2" fillId="8" borderId="25" xfId="57" applyFont="1" applyFill="1" applyBorder="1" applyAlignment="1">
      <alignment horizontal="center"/>
      <protection/>
    </xf>
    <xf numFmtId="2" fontId="2" fillId="8" borderId="38" xfId="57" applyNumberFormat="1" applyFont="1" applyFill="1" applyBorder="1" applyAlignment="1">
      <alignment horizontal="center"/>
      <protection/>
    </xf>
    <xf numFmtId="0" fontId="2" fillId="8" borderId="39" xfId="57" applyFont="1" applyFill="1" applyBorder="1">
      <alignment/>
      <protection/>
    </xf>
    <xf numFmtId="0" fontId="2" fillId="8" borderId="21" xfId="57" applyFont="1" applyFill="1" applyBorder="1" applyAlignment="1">
      <alignment horizontal="center"/>
      <protection/>
    </xf>
    <xf numFmtId="0" fontId="2" fillId="8" borderId="34" xfId="57" applyFont="1" applyFill="1" applyBorder="1" applyAlignment="1">
      <alignment horizontal="center"/>
      <protection/>
    </xf>
    <xf numFmtId="0" fontId="9" fillId="24" borderId="10" xfId="57" applyFont="1" applyFill="1" applyBorder="1">
      <alignment/>
      <protection/>
    </xf>
    <xf numFmtId="0" fontId="9" fillId="24" borderId="11" xfId="57" applyFont="1" applyFill="1" applyBorder="1" applyAlignment="1">
      <alignment horizontal="center"/>
      <protection/>
    </xf>
    <xf numFmtId="164" fontId="3" fillId="0" borderId="14" xfId="57" applyNumberFormat="1" applyFont="1" applyFill="1" applyBorder="1" applyAlignment="1">
      <alignment horizontal="center" wrapText="1"/>
      <protection/>
    </xf>
    <xf numFmtId="0" fontId="3" fillId="0" borderId="14" xfId="57" applyFont="1" applyBorder="1" applyAlignment="1">
      <alignment horizontal="center" wrapText="1"/>
      <protection/>
    </xf>
    <xf numFmtId="2" fontId="2" fillId="0" borderId="40" xfId="57" applyNumberFormat="1" applyFont="1" applyBorder="1" applyAlignment="1">
      <alignment horizontal="center"/>
      <protection/>
    </xf>
    <xf numFmtId="2" fontId="2" fillId="8" borderId="18" xfId="57" applyNumberFormat="1" applyFont="1" applyFill="1" applyBorder="1" applyAlignment="1">
      <alignment horizontal="center"/>
      <protection/>
    </xf>
    <xf numFmtId="2" fontId="2" fillId="0" borderId="18" xfId="57" applyNumberFormat="1" applyFont="1" applyBorder="1" applyAlignment="1">
      <alignment horizontal="center"/>
      <protection/>
    </xf>
    <xf numFmtId="2" fontId="2" fillId="0" borderId="38" xfId="57" applyNumberFormat="1" applyFont="1" applyBorder="1" applyAlignment="1">
      <alignment horizontal="center"/>
      <protection/>
    </xf>
    <xf numFmtId="2" fontId="6" fillId="24" borderId="38" xfId="57" applyNumberFormat="1" applyFont="1" applyFill="1" applyBorder="1" applyAlignment="1">
      <alignment horizontal="center"/>
      <protection/>
    </xf>
    <xf numFmtId="0" fontId="2" fillId="8" borderId="41" xfId="57" applyFont="1" applyFill="1" applyBorder="1">
      <alignment/>
      <protection/>
    </xf>
    <xf numFmtId="0" fontId="2" fillId="8" borderId="25" xfId="57" applyFont="1" applyFill="1" applyBorder="1" applyAlignment="1">
      <alignment horizontal="center"/>
      <protection/>
    </xf>
    <xf numFmtId="0" fontId="2" fillId="8" borderId="26" xfId="57" applyFont="1" applyFill="1" applyBorder="1" applyAlignment="1">
      <alignment horizontal="center"/>
      <protection/>
    </xf>
    <xf numFmtId="0" fontId="3" fillId="0" borderId="42" xfId="57" applyFont="1" applyBorder="1" applyAlignment="1">
      <alignment horizontal="left" wrapText="1"/>
      <protection/>
    </xf>
    <xf numFmtId="0" fontId="3" fillId="0" borderId="43" xfId="57" applyFont="1" applyBorder="1" applyAlignment="1">
      <alignment horizontal="center" wrapText="1"/>
      <protection/>
    </xf>
    <xf numFmtId="0" fontId="2" fillId="4" borderId="44" xfId="57" applyFont="1" applyFill="1" applyBorder="1">
      <alignment/>
      <protection/>
    </xf>
    <xf numFmtId="0" fontId="2" fillId="4" borderId="45" xfId="57" applyFont="1" applyFill="1" applyBorder="1" applyAlignment="1">
      <alignment horizontal="center"/>
      <protection/>
    </xf>
    <xf numFmtId="0" fontId="2" fillId="4" borderId="46" xfId="57" applyFont="1" applyFill="1" applyBorder="1" applyAlignment="1">
      <alignment horizontal="center"/>
      <protection/>
    </xf>
    <xf numFmtId="0" fontId="2" fillId="4" borderId="47" xfId="57" applyFont="1" applyFill="1" applyBorder="1" applyAlignment="1">
      <alignment horizontal="center"/>
      <protection/>
    </xf>
    <xf numFmtId="0" fontId="2" fillId="4" borderId="45" xfId="57" applyFont="1" applyFill="1" applyBorder="1" applyAlignment="1">
      <alignment horizontal="center"/>
      <protection/>
    </xf>
    <xf numFmtId="2" fontId="2" fillId="4" borderId="48" xfId="57" applyNumberFormat="1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 wrapText="1"/>
      <protection/>
    </xf>
    <xf numFmtId="0" fontId="3" fillId="0" borderId="12" xfId="57" applyFont="1" applyFill="1" applyBorder="1" applyAlignment="1">
      <alignment horizontal="center" wrapText="1"/>
      <protection/>
    </xf>
    <xf numFmtId="164" fontId="3" fillId="0" borderId="13" xfId="57" applyNumberFormat="1" applyFont="1" applyFill="1" applyBorder="1" applyAlignment="1">
      <alignment horizontal="center" wrapText="1"/>
      <protection/>
    </xf>
    <xf numFmtId="2" fontId="5" fillId="8" borderId="49" xfId="0" applyNumberFormat="1" applyFont="1" applyFill="1" applyBorder="1" applyAlignment="1">
      <alignment/>
    </xf>
    <xf numFmtId="2" fontId="5" fillId="0" borderId="29" xfId="0" applyNumberFormat="1" applyFont="1" applyBorder="1" applyAlignment="1">
      <alignment/>
    </xf>
    <xf numFmtId="2" fontId="5" fillId="8" borderId="29" xfId="0" applyNumberFormat="1" applyFont="1" applyFill="1" applyBorder="1" applyAlignment="1">
      <alignment/>
    </xf>
    <xf numFmtId="2" fontId="23" fillId="8" borderId="29" xfId="0" applyNumberFormat="1" applyFont="1" applyFill="1" applyBorder="1" applyAlignment="1">
      <alignment/>
    </xf>
    <xf numFmtId="2" fontId="23" fillId="0" borderId="29" xfId="0" applyNumberFormat="1" applyFont="1" applyBorder="1" applyAlignment="1">
      <alignment/>
    </xf>
    <xf numFmtId="2" fontId="24" fillId="26" borderId="50" xfId="0" applyNumberFormat="1" applyFont="1" applyFill="1" applyBorder="1" applyAlignment="1">
      <alignment/>
    </xf>
    <xf numFmtId="1" fontId="2" fillId="8" borderId="38" xfId="57" applyNumberFormat="1" applyFont="1" applyFill="1" applyBorder="1" applyAlignment="1">
      <alignment horizontal="center"/>
      <protection/>
    </xf>
    <xf numFmtId="1" fontId="2" fillId="0" borderId="37" xfId="57" applyNumberFormat="1" applyFont="1" applyBorder="1" applyAlignment="1">
      <alignment horizontal="center"/>
      <protection/>
    </xf>
    <xf numFmtId="1" fontId="2" fillId="0" borderId="40" xfId="57" applyNumberFormat="1" applyFont="1" applyBorder="1" applyAlignment="1">
      <alignment horizontal="center"/>
      <protection/>
    </xf>
    <xf numFmtId="1" fontId="2" fillId="8" borderId="29" xfId="57" applyNumberFormat="1" applyFont="1" applyFill="1" applyBorder="1" applyAlignment="1">
      <alignment horizontal="center"/>
      <protection/>
    </xf>
    <xf numFmtId="1" fontId="2" fillId="0" borderId="27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>
      <alignment horizontal="center"/>
      <protection/>
    </xf>
    <xf numFmtId="1" fontId="6" fillId="24" borderId="0" xfId="57" applyNumberFormat="1" applyFont="1" applyFill="1" applyBorder="1" applyAlignment="1">
      <alignment horizontal="center"/>
      <protection/>
    </xf>
    <xf numFmtId="0" fontId="2" fillId="8" borderId="23" xfId="57" applyFont="1" applyFill="1" applyBorder="1" applyAlignment="1">
      <alignment horizontal="center"/>
      <protection/>
    </xf>
    <xf numFmtId="2" fontId="2" fillId="8" borderId="40" xfId="57" applyNumberFormat="1" applyFont="1" applyFill="1" applyBorder="1" applyAlignment="1">
      <alignment horizontal="center"/>
      <protection/>
    </xf>
    <xf numFmtId="1" fontId="2" fillId="8" borderId="40" xfId="57" applyNumberFormat="1" applyFont="1" applyFill="1" applyBorder="1" applyAlignment="1">
      <alignment horizontal="center"/>
      <protection/>
    </xf>
    <xf numFmtId="0" fontId="2" fillId="8" borderId="45" xfId="57" applyFont="1" applyFill="1" applyBorder="1" applyAlignment="1">
      <alignment horizontal="center"/>
      <protection/>
    </xf>
    <xf numFmtId="2" fontId="2" fillId="8" borderId="48" xfId="57" applyNumberFormat="1" applyFont="1" applyFill="1" applyBorder="1" applyAlignment="1">
      <alignment horizontal="center"/>
      <protection/>
    </xf>
    <xf numFmtId="1" fontId="2" fillId="8" borderId="48" xfId="57" applyNumberFormat="1" applyFont="1" applyFill="1" applyBorder="1" applyAlignment="1">
      <alignment horizontal="center"/>
      <protection/>
    </xf>
    <xf numFmtId="1" fontId="2" fillId="4" borderId="47" xfId="57" applyNumberFormat="1" applyFont="1" applyFill="1" applyBorder="1" applyAlignment="1">
      <alignment horizontal="center"/>
      <protection/>
    </xf>
    <xf numFmtId="0" fontId="2" fillId="0" borderId="41" xfId="57" applyFont="1" applyBorder="1">
      <alignment/>
      <protection/>
    </xf>
    <xf numFmtId="0" fontId="3" fillId="0" borderId="51" xfId="57" applyFont="1" applyBorder="1" applyAlignment="1">
      <alignment horizontal="center" wrapText="1"/>
      <protection/>
    </xf>
    <xf numFmtId="0" fontId="2" fillId="0" borderId="52" xfId="57" applyFont="1" applyBorder="1" applyAlignment="1">
      <alignment horizontal="center"/>
      <protection/>
    </xf>
    <xf numFmtId="0" fontId="2" fillId="8" borderId="53" xfId="57" applyFont="1" applyFill="1" applyBorder="1" applyAlignment="1">
      <alignment horizontal="center"/>
      <protection/>
    </xf>
    <xf numFmtId="0" fontId="2" fillId="0" borderId="53" xfId="57" applyFont="1" applyFill="1" applyBorder="1" applyAlignment="1">
      <alignment horizontal="center"/>
      <protection/>
    </xf>
    <xf numFmtId="0" fontId="9" fillId="24" borderId="45" xfId="57" applyFont="1" applyFill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2" fillId="8" borderId="18" xfId="57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 wrapText="1"/>
      <protection/>
    </xf>
    <xf numFmtId="0" fontId="3" fillId="0" borderId="16" xfId="57" applyFont="1" applyBorder="1" applyAlignment="1">
      <alignment horizontal="center" wrapText="1"/>
      <protection/>
    </xf>
    <xf numFmtId="0" fontId="2" fillId="0" borderId="34" xfId="57" applyFont="1" applyBorder="1" applyAlignment="1">
      <alignment horizontal="center"/>
      <protection/>
    </xf>
    <xf numFmtId="0" fontId="2" fillId="8" borderId="26" xfId="57" applyFont="1" applyFill="1" applyBorder="1" applyAlignment="1">
      <alignment horizont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8" borderId="34" xfId="57" applyFont="1" applyFill="1" applyBorder="1" applyAlignment="1">
      <alignment horizontal="center"/>
      <protection/>
    </xf>
    <xf numFmtId="164" fontId="2" fillId="8" borderId="16" xfId="57" applyNumberFormat="1" applyFont="1" applyFill="1" applyBorder="1" applyAlignment="1">
      <alignment horizontal="center"/>
      <protection/>
    </xf>
    <xf numFmtId="164" fontId="2" fillId="0" borderId="19" xfId="57" applyNumberFormat="1" applyFont="1" applyBorder="1" applyAlignment="1">
      <alignment horizontal="center"/>
      <protection/>
    </xf>
    <xf numFmtId="164" fontId="2" fillId="8" borderId="19" xfId="57" applyNumberFormat="1" applyFont="1" applyFill="1" applyBorder="1" applyAlignment="1">
      <alignment horizontal="center"/>
      <protection/>
    </xf>
    <xf numFmtId="164" fontId="2" fillId="8" borderId="22" xfId="57" applyNumberFormat="1" applyFont="1" applyFill="1" applyBorder="1" applyAlignment="1">
      <alignment horizontal="center"/>
      <protection/>
    </xf>
    <xf numFmtId="164" fontId="2" fillId="0" borderId="16" xfId="57" applyNumberFormat="1" applyFont="1" applyBorder="1" applyAlignment="1">
      <alignment horizontal="center"/>
      <protection/>
    </xf>
    <xf numFmtId="164" fontId="2" fillId="0" borderId="54" xfId="57" applyNumberFormat="1" applyFont="1" applyBorder="1" applyAlignment="1">
      <alignment horizontal="center"/>
      <protection/>
    </xf>
    <xf numFmtId="164" fontId="2" fillId="0" borderId="47" xfId="57" applyNumberFormat="1" applyFont="1" applyBorder="1" applyAlignment="1">
      <alignment horizontal="center"/>
      <protection/>
    </xf>
    <xf numFmtId="164" fontId="9" fillId="24" borderId="14" xfId="57" applyNumberFormat="1" applyFont="1" applyFill="1" applyBorder="1" applyAlignment="1">
      <alignment horizontal="center"/>
      <protection/>
    </xf>
    <xf numFmtId="0" fontId="5" fillId="8" borderId="55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8" borderId="56" xfId="0" applyFont="1" applyFill="1" applyBorder="1" applyAlignment="1">
      <alignment/>
    </xf>
    <xf numFmtId="46" fontId="5" fillId="8" borderId="56" xfId="0" applyNumberFormat="1" applyFont="1" applyFill="1" applyBorder="1" applyAlignment="1">
      <alignment/>
    </xf>
    <xf numFmtId="0" fontId="5" fillId="8" borderId="52" xfId="0" applyNumberFormat="1" applyFont="1" applyFill="1" applyBorder="1" applyAlignment="1">
      <alignment/>
    </xf>
    <xf numFmtId="0" fontId="5" fillId="0" borderId="53" xfId="0" applyNumberFormat="1" applyFont="1" applyBorder="1" applyAlignment="1">
      <alignment/>
    </xf>
    <xf numFmtId="0" fontId="5" fillId="8" borderId="53" xfId="0" applyNumberFormat="1" applyFont="1" applyFill="1" applyBorder="1" applyAlignment="1">
      <alignment/>
    </xf>
    <xf numFmtId="0" fontId="6" fillId="24" borderId="44" xfId="0" applyNumberFormat="1" applyFont="1" applyFill="1" applyBorder="1" applyAlignment="1">
      <alignment/>
    </xf>
    <xf numFmtId="0" fontId="6" fillId="24" borderId="48" xfId="0" applyNumberFormat="1" applyFont="1" applyFill="1" applyBorder="1" applyAlignment="1">
      <alignment/>
    </xf>
    <xf numFmtId="0" fontId="6" fillId="24" borderId="57" xfId="0" applyNumberFormat="1" applyFont="1" applyFill="1" applyBorder="1" applyAlignment="1">
      <alignment/>
    </xf>
    <xf numFmtId="0" fontId="5" fillId="8" borderId="18" xfId="0" applyNumberFormat="1" applyFont="1" applyFill="1" applyBorder="1" applyAlignment="1">
      <alignment/>
    </xf>
    <xf numFmtId="0" fontId="5" fillId="0" borderId="18" xfId="0" applyNumberFormat="1" applyFont="1" applyBorder="1" applyAlignment="1">
      <alignment/>
    </xf>
    <xf numFmtId="0" fontId="5" fillId="8" borderId="19" xfId="0" applyNumberFormat="1" applyFont="1" applyFill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/>
    </xf>
    <xf numFmtId="0" fontId="5" fillId="0" borderId="53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0" fontId="5" fillId="0" borderId="34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/>
    </xf>
    <xf numFmtId="2" fontId="2" fillId="8" borderId="19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2" fontId="6" fillId="24" borderId="21" xfId="0" applyNumberFormat="1" applyFont="1" applyFill="1" applyBorder="1" applyAlignment="1">
      <alignment/>
    </xf>
    <xf numFmtId="1" fontId="6" fillId="24" borderId="58" xfId="0" applyNumberFormat="1" applyFont="1" applyFill="1" applyBorder="1" applyAlignment="1">
      <alignment/>
    </xf>
    <xf numFmtId="0" fontId="3" fillId="0" borderId="59" xfId="57" applyFont="1" applyBorder="1" applyAlignment="1">
      <alignment horizontal="center"/>
      <protection/>
    </xf>
    <xf numFmtId="0" fontId="3" fillId="0" borderId="60" xfId="57" applyFont="1" applyBorder="1" applyAlignment="1">
      <alignment horizontal="center"/>
      <protection/>
    </xf>
    <xf numFmtId="0" fontId="3" fillId="0" borderId="61" xfId="57" applyFont="1" applyBorder="1" applyAlignment="1">
      <alignment horizontal="center"/>
      <protection/>
    </xf>
    <xf numFmtId="0" fontId="3" fillId="0" borderId="42" xfId="57" applyFont="1" applyBorder="1" applyAlignment="1">
      <alignment horizontal="center"/>
      <protection/>
    </xf>
    <xf numFmtId="0" fontId="3" fillId="0" borderId="43" xfId="57" applyFont="1" applyBorder="1" applyAlignment="1">
      <alignment horizontal="center"/>
      <protection/>
    </xf>
    <xf numFmtId="0" fontId="3" fillId="0" borderId="62" xfId="57" applyFont="1" applyBorder="1" applyAlignment="1">
      <alignment horizontal="center"/>
      <protection/>
    </xf>
    <xf numFmtId="0" fontId="3" fillId="4" borderId="42" xfId="57" applyFont="1" applyFill="1" applyBorder="1" applyAlignment="1">
      <alignment horizontal="center"/>
      <protection/>
    </xf>
    <xf numFmtId="0" fontId="3" fillId="4" borderId="43" xfId="57" applyFont="1" applyFill="1" applyBorder="1" applyAlignment="1">
      <alignment horizontal="center"/>
      <protection/>
    </xf>
    <xf numFmtId="0" fontId="3" fillId="4" borderId="62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showGridLines="0" workbookViewId="0" topLeftCell="A1">
      <selection activeCell="L40" sqref="L40"/>
    </sheetView>
  </sheetViews>
  <sheetFormatPr defaultColWidth="9.140625" defaultRowHeight="12.75"/>
  <cols>
    <col min="1" max="1" width="9.140625" style="2" customWidth="1"/>
    <col min="2" max="2" width="31.421875" style="2" customWidth="1"/>
    <col min="3" max="3" width="13.28125" style="2" customWidth="1"/>
    <col min="4" max="4" width="14.00390625" style="2" customWidth="1"/>
    <col min="5" max="5" width="12.28125" style="2" customWidth="1"/>
    <col min="6" max="6" width="12.8515625" style="2" customWidth="1"/>
    <col min="7" max="7" width="9.140625" style="2" customWidth="1"/>
    <col min="8" max="8" width="12.140625" style="2" customWidth="1"/>
    <col min="9" max="9" width="13.00390625" style="2" customWidth="1"/>
    <col min="10" max="16384" width="9.140625" style="2" customWidth="1"/>
  </cols>
  <sheetData>
    <row r="2" ht="15.75">
      <c r="B2" s="1" t="s">
        <v>98</v>
      </c>
    </row>
    <row r="7" ht="13.5" thickBot="1"/>
    <row r="8" spans="2:9" ht="15.75" thickBot="1">
      <c r="B8" s="3"/>
      <c r="C8" s="181" t="s">
        <v>0</v>
      </c>
      <c r="D8" s="182"/>
      <c r="E8" s="183"/>
      <c r="F8" s="4"/>
      <c r="G8" s="5"/>
      <c r="H8" s="5"/>
      <c r="I8" s="6"/>
    </row>
    <row r="9" spans="2:9" ht="45.75" thickBot="1">
      <c r="B9" s="99" t="s">
        <v>1</v>
      </c>
      <c r="C9" s="29" t="s">
        <v>2</v>
      </c>
      <c r="D9" s="138" t="s">
        <v>3</v>
      </c>
      <c r="E9" s="139" t="s">
        <v>4</v>
      </c>
      <c r="F9" s="131" t="s">
        <v>5</v>
      </c>
      <c r="G9" s="11" t="s">
        <v>6</v>
      </c>
      <c r="H9" s="109" t="s">
        <v>94</v>
      </c>
      <c r="I9" s="12" t="s">
        <v>7</v>
      </c>
    </row>
    <row r="10" spans="2:9" ht="15">
      <c r="B10" s="152" t="s">
        <v>8</v>
      </c>
      <c r="C10" s="18">
        <v>5</v>
      </c>
      <c r="D10" s="162">
        <v>28</v>
      </c>
      <c r="E10" s="164">
        <v>60</v>
      </c>
      <c r="F10" s="156">
        <f>SUM(C10:E10)</f>
        <v>93</v>
      </c>
      <c r="G10" s="13">
        <f>SUM(E10-C10)/F10*100</f>
        <v>59.13978494623656</v>
      </c>
      <c r="H10" s="110">
        <v>368</v>
      </c>
      <c r="I10" s="14">
        <f>SUM(F10/H10)*100</f>
        <v>25.271739130434785</v>
      </c>
    </row>
    <row r="11" spans="2:9" ht="15">
      <c r="B11" s="153" t="s">
        <v>9</v>
      </c>
      <c r="C11" s="15">
        <v>0</v>
      </c>
      <c r="D11" s="163">
        <v>2</v>
      </c>
      <c r="E11" s="165">
        <v>4</v>
      </c>
      <c r="F11" s="157">
        <f>SUM(C11:E11)</f>
        <v>6</v>
      </c>
      <c r="G11" s="16">
        <f>SUM(E11-C11)/F11*100</f>
        <v>66.66666666666666</v>
      </c>
      <c r="H11" s="111">
        <v>103</v>
      </c>
      <c r="I11" s="17">
        <f>SUM(F11/H11)*100</f>
        <v>5.825242718446602</v>
      </c>
    </row>
    <row r="12" spans="2:9" ht="15">
      <c r="B12" s="154" t="s">
        <v>10</v>
      </c>
      <c r="C12" s="18">
        <v>0</v>
      </c>
      <c r="D12" s="162">
        <v>0</v>
      </c>
      <c r="E12" s="164">
        <v>6</v>
      </c>
      <c r="F12" s="158">
        <f>SUM(C12:E12)</f>
        <v>6</v>
      </c>
      <c r="G12" s="19">
        <f>SUM(E12-C12)/F12*100</f>
        <v>100</v>
      </c>
      <c r="H12" s="112">
        <v>14</v>
      </c>
      <c r="I12" s="20">
        <f>SUM(F12/H12)*100</f>
        <v>42.857142857142854</v>
      </c>
    </row>
    <row r="13" spans="2:9" ht="15">
      <c r="B13" s="153" t="s">
        <v>11</v>
      </c>
      <c r="C13" s="15">
        <v>0</v>
      </c>
      <c r="D13" s="163">
        <v>3</v>
      </c>
      <c r="E13" s="165">
        <v>2</v>
      </c>
      <c r="F13" s="157">
        <f aca="true" t="shared" si="0" ref="F13:F39">SUM(C13:E13)</f>
        <v>5</v>
      </c>
      <c r="G13" s="16">
        <f aca="true" t="shared" si="1" ref="G13:G39">SUM(E13-C13)/F13*100</f>
        <v>40</v>
      </c>
      <c r="H13" s="111">
        <v>5</v>
      </c>
      <c r="I13" s="17">
        <f aca="true" t="shared" si="2" ref="I13:I39">SUM(F13/H13)*100</f>
        <v>100</v>
      </c>
    </row>
    <row r="14" spans="2:9" ht="15">
      <c r="B14" s="154" t="s">
        <v>12</v>
      </c>
      <c r="C14" s="18">
        <v>2</v>
      </c>
      <c r="D14" s="162">
        <v>2</v>
      </c>
      <c r="E14" s="164">
        <v>4</v>
      </c>
      <c r="F14" s="158">
        <f t="shared" si="0"/>
        <v>8</v>
      </c>
      <c r="G14" s="19">
        <f t="shared" si="1"/>
        <v>25</v>
      </c>
      <c r="H14" s="112">
        <v>18</v>
      </c>
      <c r="I14" s="20">
        <f t="shared" si="2"/>
        <v>44.44444444444444</v>
      </c>
    </row>
    <row r="15" spans="2:9" ht="15">
      <c r="B15" s="153" t="s">
        <v>13</v>
      </c>
      <c r="C15" s="15">
        <v>10</v>
      </c>
      <c r="D15" s="163">
        <v>30</v>
      </c>
      <c r="E15" s="165">
        <v>144</v>
      </c>
      <c r="F15" s="157">
        <f t="shared" si="0"/>
        <v>184</v>
      </c>
      <c r="G15" s="16">
        <f t="shared" si="1"/>
        <v>72.82608695652173</v>
      </c>
      <c r="H15" s="111">
        <v>348</v>
      </c>
      <c r="I15" s="17">
        <f t="shared" si="2"/>
        <v>52.87356321839081</v>
      </c>
    </row>
    <row r="16" spans="2:9" ht="15">
      <c r="B16" s="154" t="s">
        <v>14</v>
      </c>
      <c r="C16" s="18">
        <v>1</v>
      </c>
      <c r="D16" s="162">
        <v>5</v>
      </c>
      <c r="E16" s="164">
        <v>12</v>
      </c>
      <c r="F16" s="158">
        <f t="shared" si="0"/>
        <v>18</v>
      </c>
      <c r="G16" s="19">
        <f t="shared" si="1"/>
        <v>61.111111111111114</v>
      </c>
      <c r="H16" s="112">
        <v>47</v>
      </c>
      <c r="I16" s="20">
        <f t="shared" si="2"/>
        <v>38.297872340425535</v>
      </c>
    </row>
    <row r="17" spans="2:9" ht="15">
      <c r="B17" s="153" t="s">
        <v>15</v>
      </c>
      <c r="C17" s="15">
        <v>0</v>
      </c>
      <c r="D17" s="163">
        <v>2</v>
      </c>
      <c r="E17" s="165">
        <v>4</v>
      </c>
      <c r="F17" s="157">
        <f t="shared" si="0"/>
        <v>6</v>
      </c>
      <c r="G17" s="16">
        <f t="shared" si="1"/>
        <v>66.66666666666666</v>
      </c>
      <c r="H17" s="111">
        <v>29</v>
      </c>
      <c r="I17" s="17">
        <f t="shared" si="2"/>
        <v>20.689655172413794</v>
      </c>
    </row>
    <row r="18" spans="2:9" ht="15">
      <c r="B18" s="154" t="s">
        <v>16</v>
      </c>
      <c r="C18" s="18">
        <v>1</v>
      </c>
      <c r="D18" s="162">
        <v>2</v>
      </c>
      <c r="E18" s="164">
        <v>6</v>
      </c>
      <c r="F18" s="158">
        <f t="shared" si="0"/>
        <v>9</v>
      </c>
      <c r="G18" s="19">
        <f t="shared" si="1"/>
        <v>55.55555555555556</v>
      </c>
      <c r="H18" s="112">
        <v>45</v>
      </c>
      <c r="I18" s="20">
        <f t="shared" si="2"/>
        <v>20</v>
      </c>
    </row>
    <row r="19" spans="2:9" ht="15">
      <c r="B19" s="153" t="s">
        <v>17</v>
      </c>
      <c r="C19" s="15">
        <v>7</v>
      </c>
      <c r="D19" s="163">
        <v>8</v>
      </c>
      <c r="E19" s="165">
        <v>30</v>
      </c>
      <c r="F19" s="157">
        <f t="shared" si="0"/>
        <v>45</v>
      </c>
      <c r="G19" s="16">
        <f t="shared" si="1"/>
        <v>51.11111111111111</v>
      </c>
      <c r="H19" s="111">
        <v>123</v>
      </c>
      <c r="I19" s="17">
        <f t="shared" si="2"/>
        <v>36.58536585365854</v>
      </c>
    </row>
    <row r="20" spans="2:9" ht="15">
      <c r="B20" s="154" t="s">
        <v>18</v>
      </c>
      <c r="C20" s="18">
        <v>2</v>
      </c>
      <c r="D20" s="162">
        <v>9</v>
      </c>
      <c r="E20" s="164">
        <v>12</v>
      </c>
      <c r="F20" s="158">
        <f>SUM(C20:E20)</f>
        <v>23</v>
      </c>
      <c r="G20" s="19">
        <f t="shared" si="1"/>
        <v>43.47826086956522</v>
      </c>
      <c r="H20" s="112">
        <v>49</v>
      </c>
      <c r="I20" s="20">
        <f t="shared" si="2"/>
        <v>46.93877551020408</v>
      </c>
    </row>
    <row r="21" spans="2:9" ht="15">
      <c r="B21" s="153" t="s">
        <v>19</v>
      </c>
      <c r="C21" s="15">
        <v>1</v>
      </c>
      <c r="D21" s="163">
        <v>3</v>
      </c>
      <c r="E21" s="165">
        <v>19</v>
      </c>
      <c r="F21" s="157">
        <f t="shared" si="0"/>
        <v>23</v>
      </c>
      <c r="G21" s="16">
        <f t="shared" si="1"/>
        <v>78.26086956521739</v>
      </c>
      <c r="H21" s="111">
        <v>117</v>
      </c>
      <c r="I21" s="17">
        <f t="shared" si="2"/>
        <v>19.65811965811966</v>
      </c>
    </row>
    <row r="22" spans="2:9" ht="15">
      <c r="B22" s="154" t="s">
        <v>20</v>
      </c>
      <c r="C22" s="18">
        <v>2</v>
      </c>
      <c r="D22" s="162">
        <v>2</v>
      </c>
      <c r="E22" s="164">
        <v>6</v>
      </c>
      <c r="F22" s="158">
        <f t="shared" si="0"/>
        <v>10</v>
      </c>
      <c r="G22" s="19">
        <f t="shared" si="1"/>
        <v>40</v>
      </c>
      <c r="H22" s="112">
        <v>64</v>
      </c>
      <c r="I22" s="20">
        <f t="shared" si="2"/>
        <v>15.625</v>
      </c>
    </row>
    <row r="23" spans="2:9" ht="15">
      <c r="B23" s="153" t="s">
        <v>21</v>
      </c>
      <c r="C23" s="15">
        <v>0</v>
      </c>
      <c r="D23" s="163">
        <v>0</v>
      </c>
      <c r="E23" s="165">
        <v>4</v>
      </c>
      <c r="F23" s="157">
        <f t="shared" si="0"/>
        <v>4</v>
      </c>
      <c r="G23" s="16">
        <f t="shared" si="1"/>
        <v>100</v>
      </c>
      <c r="H23" s="111">
        <v>5</v>
      </c>
      <c r="I23" s="17">
        <f t="shared" si="2"/>
        <v>80</v>
      </c>
    </row>
    <row r="24" spans="2:9" ht="15">
      <c r="B24" s="154" t="s">
        <v>22</v>
      </c>
      <c r="C24" s="18">
        <v>4</v>
      </c>
      <c r="D24" s="162">
        <v>10</v>
      </c>
      <c r="E24" s="164">
        <v>24</v>
      </c>
      <c r="F24" s="158">
        <f t="shared" si="0"/>
        <v>38</v>
      </c>
      <c r="G24" s="19">
        <f t="shared" si="1"/>
        <v>52.63157894736842</v>
      </c>
      <c r="H24" s="112">
        <v>243</v>
      </c>
      <c r="I24" s="20">
        <f t="shared" si="2"/>
        <v>15.637860082304528</v>
      </c>
    </row>
    <row r="25" spans="2:9" ht="15">
      <c r="B25" s="153" t="s">
        <v>23</v>
      </c>
      <c r="C25" s="15">
        <v>2</v>
      </c>
      <c r="D25" s="163">
        <v>6</v>
      </c>
      <c r="E25" s="165">
        <v>14</v>
      </c>
      <c r="F25" s="157">
        <f t="shared" si="0"/>
        <v>22</v>
      </c>
      <c r="G25" s="16">
        <f t="shared" si="1"/>
        <v>54.54545454545454</v>
      </c>
      <c r="H25" s="111">
        <v>109</v>
      </c>
      <c r="I25" s="17">
        <f t="shared" si="2"/>
        <v>20.18348623853211</v>
      </c>
    </row>
    <row r="26" spans="2:9" ht="15">
      <c r="B26" s="154" t="s">
        <v>24</v>
      </c>
      <c r="C26" s="18">
        <v>1</v>
      </c>
      <c r="D26" s="162">
        <v>2</v>
      </c>
      <c r="E26" s="164">
        <v>8</v>
      </c>
      <c r="F26" s="158">
        <f t="shared" si="0"/>
        <v>11</v>
      </c>
      <c r="G26" s="19">
        <f t="shared" si="1"/>
        <v>63.63636363636363</v>
      </c>
      <c r="H26" s="112">
        <v>134</v>
      </c>
      <c r="I26" s="20">
        <f t="shared" si="2"/>
        <v>8.208955223880597</v>
      </c>
    </row>
    <row r="27" spans="2:9" ht="15">
      <c r="B27" s="153" t="s">
        <v>25</v>
      </c>
      <c r="C27" s="15">
        <v>0</v>
      </c>
      <c r="D27" s="163">
        <v>2</v>
      </c>
      <c r="E27" s="165">
        <v>11</v>
      </c>
      <c r="F27" s="157">
        <f t="shared" si="0"/>
        <v>13</v>
      </c>
      <c r="G27" s="16">
        <f t="shared" si="1"/>
        <v>84.61538461538461</v>
      </c>
      <c r="H27" s="111">
        <v>41</v>
      </c>
      <c r="I27" s="17">
        <f t="shared" si="2"/>
        <v>31.70731707317073</v>
      </c>
    </row>
    <row r="28" spans="2:9" ht="15">
      <c r="B28" s="154" t="s">
        <v>26</v>
      </c>
      <c r="C28" s="18">
        <v>0</v>
      </c>
      <c r="D28" s="162">
        <v>2</v>
      </c>
      <c r="E28" s="164">
        <v>3</v>
      </c>
      <c r="F28" s="158">
        <f t="shared" si="0"/>
        <v>5</v>
      </c>
      <c r="G28" s="19">
        <f t="shared" si="1"/>
        <v>60</v>
      </c>
      <c r="H28" s="112">
        <v>77</v>
      </c>
      <c r="I28" s="20">
        <f t="shared" si="2"/>
        <v>6.493506493506493</v>
      </c>
    </row>
    <row r="29" spans="2:9" ht="15">
      <c r="B29" s="153" t="s">
        <v>27</v>
      </c>
      <c r="C29" s="15">
        <v>0</v>
      </c>
      <c r="D29" s="163">
        <v>4</v>
      </c>
      <c r="E29" s="165">
        <v>7</v>
      </c>
      <c r="F29" s="157">
        <f t="shared" si="0"/>
        <v>11</v>
      </c>
      <c r="G29" s="16">
        <f t="shared" si="1"/>
        <v>63.63636363636363</v>
      </c>
      <c r="H29" s="111">
        <v>5</v>
      </c>
      <c r="I29" s="17">
        <f t="shared" si="2"/>
        <v>220.00000000000003</v>
      </c>
    </row>
    <row r="30" spans="2:9" ht="15">
      <c r="B30" s="155" t="s">
        <v>28</v>
      </c>
      <c r="C30" s="18">
        <v>4</v>
      </c>
      <c r="D30" s="162">
        <v>1</v>
      </c>
      <c r="E30" s="164">
        <v>21</v>
      </c>
      <c r="F30" s="158">
        <f t="shared" si="0"/>
        <v>26</v>
      </c>
      <c r="G30" s="19">
        <f t="shared" si="1"/>
        <v>65.38461538461539</v>
      </c>
      <c r="H30" s="112">
        <v>143</v>
      </c>
      <c r="I30" s="20">
        <f t="shared" si="2"/>
        <v>18.181818181818183</v>
      </c>
    </row>
    <row r="31" spans="2:9" ht="15">
      <c r="B31" s="154" t="s">
        <v>29</v>
      </c>
      <c r="C31" s="18">
        <v>1</v>
      </c>
      <c r="D31" s="162">
        <v>1</v>
      </c>
      <c r="E31" s="164">
        <v>0</v>
      </c>
      <c r="F31" s="158">
        <f t="shared" si="0"/>
        <v>2</v>
      </c>
      <c r="G31" s="19">
        <f t="shared" si="1"/>
        <v>-50</v>
      </c>
      <c r="H31" s="112">
        <v>34</v>
      </c>
      <c r="I31" s="20">
        <f t="shared" si="2"/>
        <v>5.88235294117647</v>
      </c>
    </row>
    <row r="32" spans="2:9" ht="15">
      <c r="B32" s="153" t="s">
        <v>30</v>
      </c>
      <c r="C32" s="15">
        <v>0</v>
      </c>
      <c r="D32" s="163">
        <v>4</v>
      </c>
      <c r="E32" s="165">
        <v>11</v>
      </c>
      <c r="F32" s="157">
        <f t="shared" si="0"/>
        <v>15</v>
      </c>
      <c r="G32" s="16">
        <f t="shared" si="1"/>
        <v>73.33333333333333</v>
      </c>
      <c r="H32" s="111">
        <v>59</v>
      </c>
      <c r="I32" s="17">
        <f t="shared" si="2"/>
        <v>25.423728813559322</v>
      </c>
    </row>
    <row r="33" spans="2:9" ht="15">
      <c r="B33" s="154" t="s">
        <v>31</v>
      </c>
      <c r="C33" s="18">
        <v>2</v>
      </c>
      <c r="D33" s="162">
        <v>8</v>
      </c>
      <c r="E33" s="164">
        <v>10</v>
      </c>
      <c r="F33" s="158">
        <f t="shared" si="0"/>
        <v>20</v>
      </c>
      <c r="G33" s="19">
        <f t="shared" si="1"/>
        <v>40</v>
      </c>
      <c r="H33" s="112">
        <v>45</v>
      </c>
      <c r="I33" s="20">
        <f t="shared" si="2"/>
        <v>44.44444444444444</v>
      </c>
    </row>
    <row r="34" spans="2:9" ht="15">
      <c r="B34" s="153" t="s">
        <v>32</v>
      </c>
      <c r="C34" s="15">
        <v>2</v>
      </c>
      <c r="D34" s="163">
        <v>1</v>
      </c>
      <c r="E34" s="165">
        <v>4</v>
      </c>
      <c r="F34" s="157">
        <f t="shared" si="0"/>
        <v>7</v>
      </c>
      <c r="G34" s="16">
        <f t="shared" si="1"/>
        <v>28.57142857142857</v>
      </c>
      <c r="H34" s="111">
        <v>11</v>
      </c>
      <c r="I34" s="17">
        <f t="shared" si="2"/>
        <v>63.63636363636363</v>
      </c>
    </row>
    <row r="35" spans="2:9" ht="15">
      <c r="B35" s="154" t="s">
        <v>33</v>
      </c>
      <c r="C35" s="18">
        <v>1</v>
      </c>
      <c r="D35" s="162">
        <v>4</v>
      </c>
      <c r="E35" s="164">
        <v>21</v>
      </c>
      <c r="F35" s="158">
        <f t="shared" si="0"/>
        <v>26</v>
      </c>
      <c r="G35" s="19">
        <f t="shared" si="1"/>
        <v>76.92307692307693</v>
      </c>
      <c r="H35" s="112">
        <v>328</v>
      </c>
      <c r="I35" s="20">
        <f t="shared" si="2"/>
        <v>7.926829268292683</v>
      </c>
    </row>
    <row r="36" spans="2:9" ht="15">
      <c r="B36" s="153" t="s">
        <v>34</v>
      </c>
      <c r="C36" s="15">
        <v>1</v>
      </c>
      <c r="D36" s="163">
        <v>4</v>
      </c>
      <c r="E36" s="165">
        <v>2</v>
      </c>
      <c r="F36" s="157">
        <f t="shared" si="0"/>
        <v>7</v>
      </c>
      <c r="G36" s="16">
        <f t="shared" si="1"/>
        <v>14.285714285714285</v>
      </c>
      <c r="H36" s="111">
        <v>89</v>
      </c>
      <c r="I36" s="17">
        <f t="shared" si="2"/>
        <v>7.865168539325842</v>
      </c>
    </row>
    <row r="37" spans="2:9" ht="15">
      <c r="B37" s="154" t="s">
        <v>35</v>
      </c>
      <c r="C37" s="18">
        <v>0</v>
      </c>
      <c r="D37" s="162">
        <v>0</v>
      </c>
      <c r="E37" s="164">
        <v>3</v>
      </c>
      <c r="F37" s="158">
        <f t="shared" si="0"/>
        <v>3</v>
      </c>
      <c r="G37" s="19">
        <f t="shared" si="1"/>
        <v>100</v>
      </c>
      <c r="H37" s="112">
        <v>28</v>
      </c>
      <c r="I37" s="20">
        <f t="shared" si="2"/>
        <v>10.714285714285714</v>
      </c>
    </row>
    <row r="38" spans="2:9" ht="15">
      <c r="B38" s="166" t="s">
        <v>99</v>
      </c>
      <c r="C38" s="167">
        <v>7</v>
      </c>
      <c r="D38" s="168">
        <v>15</v>
      </c>
      <c r="E38" s="169">
        <v>16</v>
      </c>
      <c r="F38" s="170">
        <f t="shared" si="0"/>
        <v>38</v>
      </c>
      <c r="G38" s="171">
        <f t="shared" si="1"/>
        <v>23.684210526315788</v>
      </c>
      <c r="H38" s="172">
        <v>216</v>
      </c>
      <c r="I38" s="173">
        <f t="shared" si="2"/>
        <v>17.59259259259259</v>
      </c>
    </row>
    <row r="39" spans="2:9" ht="15">
      <c r="B39" s="154" t="s">
        <v>36</v>
      </c>
      <c r="C39" s="18">
        <v>2</v>
      </c>
      <c r="D39" s="162">
        <v>4</v>
      </c>
      <c r="E39" s="164">
        <v>18</v>
      </c>
      <c r="F39" s="158">
        <f t="shared" si="0"/>
        <v>24</v>
      </c>
      <c r="G39" s="19">
        <f t="shared" si="1"/>
        <v>66.66666666666666</v>
      </c>
      <c r="H39" s="112">
        <v>70</v>
      </c>
      <c r="I39" s="20">
        <f t="shared" si="2"/>
        <v>34.285714285714285</v>
      </c>
    </row>
    <row r="40" spans="2:9" ht="15.75" thickBot="1">
      <c r="B40" s="166" t="s">
        <v>37</v>
      </c>
      <c r="C40" s="174">
        <v>1</v>
      </c>
      <c r="D40" s="175">
        <v>9</v>
      </c>
      <c r="E40" s="176">
        <v>24</v>
      </c>
      <c r="F40" s="170">
        <f>SUM(C40:E40)</f>
        <v>34</v>
      </c>
      <c r="G40" s="171">
        <f>SUM(E40-C40)/F40*100</f>
        <v>67.64705882352942</v>
      </c>
      <c r="H40" s="172">
        <v>8</v>
      </c>
      <c r="I40" s="173">
        <f>SUM(F40/H40)*100</f>
        <v>425</v>
      </c>
    </row>
    <row r="41" spans="2:9" ht="15.75" thickBot="1">
      <c r="B41" s="21" t="s">
        <v>38</v>
      </c>
      <c r="C41" s="159">
        <f>SUM(C10:C40)</f>
        <v>59</v>
      </c>
      <c r="D41" s="160">
        <f>SUM(D10:D40)</f>
        <v>173</v>
      </c>
      <c r="E41" s="161">
        <f>SUM(E10:E40)</f>
        <v>510</v>
      </c>
      <c r="F41" s="22">
        <f>SUM(F10:F40)</f>
        <v>742</v>
      </c>
      <c r="G41" s="179">
        <f>SUM(E41-C41)/F41*100</f>
        <v>60.78167115902965</v>
      </c>
      <c r="H41" s="180">
        <f>SUM(H10:H40)</f>
        <v>2975</v>
      </c>
      <c r="I41" s="23">
        <v>25.3</v>
      </c>
    </row>
  </sheetData>
  <mergeCells count="1">
    <mergeCell ref="C8:E8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showGridLines="0" workbookViewId="0" topLeftCell="A1">
      <selection activeCell="I25" sqref="I25"/>
    </sheetView>
  </sheetViews>
  <sheetFormatPr defaultColWidth="9.140625" defaultRowHeight="12.75"/>
  <cols>
    <col min="3" max="3" width="44.57421875" style="0" customWidth="1"/>
    <col min="10" max="10" width="13.28125" style="0" customWidth="1"/>
  </cols>
  <sheetData>
    <row r="2" spans="2:9" ht="15.75">
      <c r="B2" s="1" t="s">
        <v>97</v>
      </c>
      <c r="C2" s="24"/>
      <c r="D2" s="25"/>
      <c r="E2" s="25"/>
      <c r="F2" s="25"/>
      <c r="G2" s="25"/>
      <c r="H2" s="25"/>
      <c r="I2" s="25"/>
    </row>
    <row r="4" ht="13.5" thickBot="1"/>
    <row r="5" spans="3:9" ht="15.75" thickBot="1">
      <c r="C5" s="26"/>
      <c r="D5" s="181" t="s">
        <v>0</v>
      </c>
      <c r="E5" s="182"/>
      <c r="F5" s="183"/>
      <c r="G5" s="27"/>
      <c r="H5" s="28"/>
      <c r="I5" s="28"/>
    </row>
    <row r="6" spans="3:10" ht="60.75" thickBot="1">
      <c r="C6" s="7" t="s">
        <v>1</v>
      </c>
      <c r="D6" s="8" t="s">
        <v>2</v>
      </c>
      <c r="E6" s="9" t="s">
        <v>3</v>
      </c>
      <c r="F6" s="10" t="s">
        <v>4</v>
      </c>
      <c r="G6" s="29" t="s">
        <v>5</v>
      </c>
      <c r="H6" s="30" t="s">
        <v>6</v>
      </c>
      <c r="I6" s="109" t="s">
        <v>94</v>
      </c>
      <c r="J6" s="31" t="s">
        <v>7</v>
      </c>
    </row>
    <row r="7" spans="3:10" ht="15">
      <c r="C7" s="32" t="s">
        <v>39</v>
      </c>
      <c r="D7" s="33">
        <v>13</v>
      </c>
      <c r="E7" s="34">
        <v>20</v>
      </c>
      <c r="F7" s="35">
        <v>56</v>
      </c>
      <c r="G7" s="36">
        <f>SUM(D7:F7)</f>
        <v>89</v>
      </c>
      <c r="H7" s="37">
        <f>SUM(F7-D7)/G7*100</f>
        <v>48.31460674157304</v>
      </c>
      <c r="I7" s="113">
        <v>510</v>
      </c>
      <c r="J7" s="177">
        <f>SUM(G7/I7)*100</f>
        <v>17.45098039215686</v>
      </c>
    </row>
    <row r="8" spans="3:10" ht="15">
      <c r="C8" s="38" t="s">
        <v>43</v>
      </c>
      <c r="D8" s="39">
        <v>0</v>
      </c>
      <c r="E8" s="40">
        <v>4</v>
      </c>
      <c r="F8" s="41">
        <v>11</v>
      </c>
      <c r="G8" s="39">
        <f>SUM(D8:F8)</f>
        <v>15</v>
      </c>
      <c r="H8" s="42">
        <f>SUM(F8-D8)/G8*100</f>
        <v>73.33333333333333</v>
      </c>
      <c r="I8" s="114">
        <v>63</v>
      </c>
      <c r="J8" s="178">
        <f>SUM(G8/I8)*100</f>
        <v>23.809523809523807</v>
      </c>
    </row>
    <row r="9" spans="3:10" ht="15">
      <c r="C9" s="43" t="s">
        <v>44</v>
      </c>
      <c r="D9" s="36">
        <v>2</v>
      </c>
      <c r="E9" s="44">
        <v>2</v>
      </c>
      <c r="F9" s="45">
        <v>6</v>
      </c>
      <c r="G9" s="36">
        <f>SUM(D9:F9)</f>
        <v>10</v>
      </c>
      <c r="H9" s="37">
        <f>SUM(F9-D9)/G9*100</f>
        <v>40</v>
      </c>
      <c r="I9" s="113">
        <v>64</v>
      </c>
      <c r="J9" s="177">
        <f>SUM(G9/I9)*100</f>
        <v>15.625</v>
      </c>
    </row>
    <row r="10" spans="3:10" ht="15">
      <c r="C10" s="46" t="s">
        <v>45</v>
      </c>
      <c r="D10" s="47">
        <v>9</v>
      </c>
      <c r="E10" s="48">
        <v>16</v>
      </c>
      <c r="F10" s="49">
        <v>40</v>
      </c>
      <c r="G10" s="39">
        <f aca="true" t="shared" si="0" ref="G10:G17">SUM(D10:F10)</f>
        <v>65</v>
      </c>
      <c r="H10" s="42">
        <f aca="true" t="shared" si="1" ref="H10:H18">SUM(F10-D10)/G10*100</f>
        <v>47.69230769230769</v>
      </c>
      <c r="I10" s="114">
        <v>168</v>
      </c>
      <c r="J10" s="178">
        <f aca="true" t="shared" si="2" ref="J10:J17">SUM(G10/I10)*100</f>
        <v>38.69047619047619</v>
      </c>
    </row>
    <row r="11" spans="3:10" ht="15">
      <c r="C11" s="43" t="s">
        <v>46</v>
      </c>
      <c r="D11" s="36">
        <v>2</v>
      </c>
      <c r="E11" s="44">
        <v>6</v>
      </c>
      <c r="F11" s="45">
        <v>29</v>
      </c>
      <c r="G11" s="36">
        <f t="shared" si="0"/>
        <v>37</v>
      </c>
      <c r="H11" s="37">
        <f t="shared" si="1"/>
        <v>72.97297297297297</v>
      </c>
      <c r="I11" s="113">
        <v>112</v>
      </c>
      <c r="J11" s="177">
        <f t="shared" si="2"/>
        <v>33.035714285714285</v>
      </c>
    </row>
    <row r="12" spans="3:10" ht="15">
      <c r="C12" s="38" t="s">
        <v>47</v>
      </c>
      <c r="D12" s="39">
        <v>13</v>
      </c>
      <c r="E12" s="40">
        <v>57</v>
      </c>
      <c r="F12" s="41">
        <v>120</v>
      </c>
      <c r="G12" s="39">
        <f t="shared" si="0"/>
        <v>190</v>
      </c>
      <c r="H12" s="42">
        <f t="shared" si="1"/>
        <v>56.315789473684205</v>
      </c>
      <c r="I12" s="114">
        <v>761</v>
      </c>
      <c r="J12" s="178">
        <f t="shared" si="2"/>
        <v>24.96714848883049</v>
      </c>
    </row>
    <row r="13" spans="3:10" ht="15">
      <c r="C13" s="43" t="s">
        <v>48</v>
      </c>
      <c r="D13" s="36">
        <v>10</v>
      </c>
      <c r="E13" s="44">
        <v>30</v>
      </c>
      <c r="F13" s="45">
        <v>144</v>
      </c>
      <c r="G13" s="36">
        <f t="shared" si="0"/>
        <v>184</v>
      </c>
      <c r="H13" s="37">
        <f t="shared" si="1"/>
        <v>72.82608695652173</v>
      </c>
      <c r="I13" s="113">
        <v>348</v>
      </c>
      <c r="J13" s="177">
        <f t="shared" si="2"/>
        <v>52.87356321839081</v>
      </c>
    </row>
    <row r="14" spans="3:10" ht="15">
      <c r="C14" s="38" t="s">
        <v>49</v>
      </c>
      <c r="D14" s="39">
        <v>1</v>
      </c>
      <c r="E14" s="40">
        <v>4</v>
      </c>
      <c r="F14" s="41">
        <v>5</v>
      </c>
      <c r="G14" s="39">
        <f t="shared" si="0"/>
        <v>10</v>
      </c>
      <c r="H14" s="42">
        <f t="shared" si="1"/>
        <v>40</v>
      </c>
      <c r="I14" s="114">
        <v>117</v>
      </c>
      <c r="J14" s="178">
        <f t="shared" si="2"/>
        <v>8.547008547008547</v>
      </c>
    </row>
    <row r="15" spans="3:10" ht="15">
      <c r="C15" s="43" t="s">
        <v>40</v>
      </c>
      <c r="D15" s="36">
        <v>3</v>
      </c>
      <c r="E15" s="44">
        <v>7</v>
      </c>
      <c r="F15" s="45">
        <v>19</v>
      </c>
      <c r="G15" s="36">
        <f t="shared" si="0"/>
        <v>29</v>
      </c>
      <c r="H15" s="37">
        <f t="shared" si="1"/>
        <v>55.172413793103445</v>
      </c>
      <c r="I15" s="113">
        <v>252</v>
      </c>
      <c r="J15" s="177">
        <f t="shared" si="2"/>
        <v>11.507936507936508</v>
      </c>
    </row>
    <row r="16" spans="3:10" ht="15">
      <c r="C16" s="38" t="s">
        <v>41</v>
      </c>
      <c r="D16" s="39">
        <v>0</v>
      </c>
      <c r="E16" s="40">
        <v>0</v>
      </c>
      <c r="F16" s="41">
        <v>4</v>
      </c>
      <c r="G16" s="39">
        <f t="shared" si="0"/>
        <v>4</v>
      </c>
      <c r="H16" s="42">
        <f t="shared" si="1"/>
        <v>100</v>
      </c>
      <c r="I16" s="114">
        <v>5</v>
      </c>
      <c r="J16" s="178">
        <f t="shared" si="2"/>
        <v>80</v>
      </c>
    </row>
    <row r="17" spans="3:10" ht="15">
      <c r="C17" s="50" t="s">
        <v>42</v>
      </c>
      <c r="D17" s="36">
        <v>5</v>
      </c>
      <c r="E17" s="44">
        <v>18</v>
      </c>
      <c r="F17" s="45">
        <v>52</v>
      </c>
      <c r="G17" s="36">
        <f t="shared" si="0"/>
        <v>75</v>
      </c>
      <c r="H17" s="37">
        <f t="shared" si="1"/>
        <v>62.66666666666667</v>
      </c>
      <c r="I17" s="113">
        <v>575</v>
      </c>
      <c r="J17" s="177">
        <f t="shared" si="2"/>
        <v>13.043478260869565</v>
      </c>
    </row>
    <row r="18" spans="3:10" ht="15.75" thickBot="1">
      <c r="C18" s="51" t="s">
        <v>50</v>
      </c>
      <c r="D18" s="52">
        <v>1</v>
      </c>
      <c r="E18" s="53">
        <v>9</v>
      </c>
      <c r="F18" s="54">
        <v>24</v>
      </c>
      <c r="G18" s="39">
        <f>SUM(D18:F18)</f>
        <v>34</v>
      </c>
      <c r="H18" s="42">
        <f t="shared" si="1"/>
        <v>67.64705882352942</v>
      </c>
      <c r="I18" s="114">
        <v>0</v>
      </c>
      <c r="J18" s="178" t="s">
        <v>95</v>
      </c>
    </row>
    <row r="19" spans="3:10" ht="15.75" thickBot="1">
      <c r="C19" s="55" t="s">
        <v>5</v>
      </c>
      <c r="D19" s="56">
        <f>SUM(D7:D18)</f>
        <v>59</v>
      </c>
      <c r="E19" s="57">
        <f>SUM(E7:E18)</f>
        <v>173</v>
      </c>
      <c r="F19" s="58">
        <f>SUM(F7:F18)</f>
        <v>510</v>
      </c>
      <c r="G19" s="59">
        <f>SUM(D19:F19)</f>
        <v>742</v>
      </c>
      <c r="H19" s="60">
        <f>SUM(F19-D19)/G19*100</f>
        <v>60.78167115902965</v>
      </c>
      <c r="I19" s="115">
        <f>SUM(I7:I18)</f>
        <v>2975</v>
      </c>
      <c r="J19" s="61">
        <v>25.3</v>
      </c>
    </row>
    <row r="20" spans="1:14" ht="12.75">
      <c r="A20" s="24"/>
      <c r="B20" s="24"/>
      <c r="C20" s="24"/>
      <c r="D20" s="24"/>
      <c r="N20" s="62"/>
    </row>
    <row r="21" ht="12.75">
      <c r="N21" s="62"/>
    </row>
  </sheetData>
  <sheetProtection/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S33"/>
  <sheetViews>
    <sheetView showGridLines="0" tabSelected="1" zoomScale="115" zoomScaleNormal="115" workbookViewId="0" topLeftCell="A1">
      <selection activeCell="S26" sqref="S26"/>
    </sheetView>
  </sheetViews>
  <sheetFormatPr defaultColWidth="9.140625" defaultRowHeight="12.75"/>
  <cols>
    <col min="1" max="1" width="9.140625" style="63" customWidth="1"/>
    <col min="2" max="2" width="2.28125" style="63" customWidth="1"/>
    <col min="3" max="3" width="28.7109375" style="63" customWidth="1"/>
    <col min="4" max="4" width="12.421875" style="63" customWidth="1"/>
    <col min="5" max="6" width="12.140625" style="63" customWidth="1"/>
    <col min="7" max="9" width="9.140625" style="63" customWidth="1"/>
    <col min="10" max="10" width="11.28125" style="63" customWidth="1"/>
    <col min="11" max="11" width="4.140625" style="63" customWidth="1"/>
    <col min="12" max="12" width="30.00390625" style="63" customWidth="1"/>
    <col min="13" max="13" width="10.57421875" style="63" bestFit="1" customWidth="1"/>
    <col min="14" max="14" width="11.8515625" style="63" customWidth="1"/>
    <col min="15" max="15" width="11.140625" style="63" customWidth="1"/>
    <col min="16" max="16" width="8.57421875" style="63" bestFit="1" customWidth="1"/>
    <col min="17" max="18" width="8.57421875" style="63" customWidth="1"/>
    <col min="19" max="19" width="15.28125" style="63" customWidth="1"/>
    <col min="20" max="20" width="3.28125" style="63" customWidth="1"/>
    <col min="21" max="16384" width="9.140625" style="63" customWidth="1"/>
  </cols>
  <sheetData>
    <row r="3" spans="2:19" ht="15">
      <c r="B3" s="64" t="s">
        <v>96</v>
      </c>
      <c r="D3" s="65"/>
      <c r="E3" s="65"/>
      <c r="F3" s="65"/>
      <c r="G3" s="65"/>
      <c r="H3" s="65"/>
      <c r="I3" s="65"/>
      <c r="J3" s="65"/>
      <c r="M3" s="65"/>
      <c r="N3" s="65"/>
      <c r="O3" s="65"/>
      <c r="P3" s="65"/>
      <c r="Q3" s="65"/>
      <c r="R3" s="65"/>
      <c r="S3" s="65"/>
    </row>
    <row r="4" spans="2:19" ht="15.75" thickBot="1">
      <c r="B4" s="64"/>
      <c r="D4" s="65"/>
      <c r="E4" s="65"/>
      <c r="F4" s="65"/>
      <c r="G4" s="65"/>
      <c r="H4" s="65"/>
      <c r="I4" s="65"/>
      <c r="J4" s="65"/>
      <c r="M4" s="65"/>
      <c r="N4" s="65"/>
      <c r="O4" s="65"/>
      <c r="P4" s="65"/>
      <c r="Q4" s="65"/>
      <c r="R4" s="65"/>
      <c r="S4" s="65"/>
    </row>
    <row r="5" spans="3:19" ht="15.75" thickBot="1">
      <c r="C5" s="3"/>
      <c r="D5" s="184" t="s">
        <v>0</v>
      </c>
      <c r="E5" s="185"/>
      <c r="F5" s="185"/>
      <c r="G5" s="70"/>
      <c r="H5" s="4"/>
      <c r="I5" s="4"/>
      <c r="J5" s="5"/>
      <c r="L5" s="3"/>
      <c r="M5" s="184" t="s">
        <v>0</v>
      </c>
      <c r="N5" s="185"/>
      <c r="O5" s="186"/>
      <c r="P5" s="66"/>
      <c r="Q5" s="66"/>
      <c r="R5" s="66"/>
      <c r="S5" s="67"/>
    </row>
    <row r="6" spans="3:19" ht="75.75" thickBot="1">
      <c r="C6" s="99" t="s">
        <v>51</v>
      </c>
      <c r="D6" s="8" t="s">
        <v>2</v>
      </c>
      <c r="E6" s="9" t="s">
        <v>3</v>
      </c>
      <c r="F6" s="9" t="s">
        <v>4</v>
      </c>
      <c r="G6" s="8" t="s">
        <v>5</v>
      </c>
      <c r="H6" s="100" t="s">
        <v>52</v>
      </c>
      <c r="I6" s="109" t="s">
        <v>94</v>
      </c>
      <c r="J6" s="89" t="s">
        <v>68</v>
      </c>
      <c r="L6" s="99" t="s">
        <v>51</v>
      </c>
      <c r="M6" s="29" t="s">
        <v>2</v>
      </c>
      <c r="N6" s="138" t="s">
        <v>3</v>
      </c>
      <c r="O6" s="138" t="s">
        <v>4</v>
      </c>
      <c r="P6" s="131" t="s">
        <v>5</v>
      </c>
      <c r="Q6" s="11" t="s">
        <v>6</v>
      </c>
      <c r="R6" s="109" t="s">
        <v>94</v>
      </c>
      <c r="S6" s="89" t="s">
        <v>68</v>
      </c>
    </row>
    <row r="7" spans="3:19" ht="15">
      <c r="C7" s="96" t="s">
        <v>61</v>
      </c>
      <c r="D7" s="97">
        <v>0</v>
      </c>
      <c r="E7" s="98">
        <v>0</v>
      </c>
      <c r="F7" s="141">
        <v>0</v>
      </c>
      <c r="G7" s="123">
        <f aca="true" t="shared" si="0" ref="G7:G25">SUM(D7:F7)</f>
        <v>0</v>
      </c>
      <c r="H7" s="124">
        <v>0</v>
      </c>
      <c r="I7" s="125">
        <v>1</v>
      </c>
      <c r="J7" s="144">
        <f>SUM(G7/I7)*100</f>
        <v>0</v>
      </c>
      <c r="L7" s="130" t="s">
        <v>83</v>
      </c>
      <c r="M7" s="73">
        <v>5</v>
      </c>
      <c r="N7" s="68">
        <v>11</v>
      </c>
      <c r="O7" s="136">
        <v>10</v>
      </c>
      <c r="P7" s="132">
        <f aca="true" t="shared" si="1" ref="P7:P26">SUM(M7:O7)</f>
        <v>26</v>
      </c>
      <c r="Q7" s="91">
        <f aca="true" t="shared" si="2" ref="Q7:Q23">SUM(O7-M7)/P7*100</f>
        <v>19.230769230769234</v>
      </c>
      <c r="R7" s="118">
        <v>153</v>
      </c>
      <c r="S7" s="148">
        <f>SUM(P7/R7)*100</f>
        <v>16.99346405228758</v>
      </c>
    </row>
    <row r="8" spans="3:19" ht="15">
      <c r="C8" s="71" t="s">
        <v>69</v>
      </c>
      <c r="D8" s="73">
        <v>0</v>
      </c>
      <c r="E8" s="68">
        <v>0</v>
      </c>
      <c r="F8" s="136">
        <v>8</v>
      </c>
      <c r="G8" s="75">
        <f t="shared" si="0"/>
        <v>8</v>
      </c>
      <c r="H8" s="78">
        <f aca="true" t="shared" si="3" ref="H8:H25">SUM(F8-D8)/G8*100</f>
        <v>100</v>
      </c>
      <c r="I8" s="117">
        <v>55</v>
      </c>
      <c r="J8" s="145">
        <f>SUM(G8/I8)*100</f>
        <v>14.545454545454545</v>
      </c>
      <c r="L8" s="79" t="s">
        <v>64</v>
      </c>
      <c r="M8" s="80">
        <v>4</v>
      </c>
      <c r="N8" s="81">
        <v>22</v>
      </c>
      <c r="O8" s="137">
        <v>44</v>
      </c>
      <c r="P8" s="133">
        <f t="shared" si="1"/>
        <v>70</v>
      </c>
      <c r="Q8" s="92">
        <f t="shared" si="2"/>
        <v>57.14285714285714</v>
      </c>
      <c r="R8" s="119">
        <v>193</v>
      </c>
      <c r="S8" s="146">
        <f>SUM(P8/R8)*100</f>
        <v>36.26943005181347</v>
      </c>
    </row>
    <row r="9" spans="3:19" ht="15">
      <c r="C9" s="79" t="s">
        <v>70</v>
      </c>
      <c r="D9" s="80">
        <v>0</v>
      </c>
      <c r="E9" s="81">
        <v>0</v>
      </c>
      <c r="F9" s="137">
        <v>3</v>
      </c>
      <c r="G9" s="82">
        <f t="shared" si="0"/>
        <v>3</v>
      </c>
      <c r="H9" s="83">
        <f t="shared" si="3"/>
        <v>100</v>
      </c>
      <c r="I9" s="116">
        <v>0</v>
      </c>
      <c r="J9" s="146" t="s">
        <v>95</v>
      </c>
      <c r="L9" s="71" t="s">
        <v>84</v>
      </c>
      <c r="M9" s="73">
        <v>1</v>
      </c>
      <c r="N9" s="68">
        <v>2</v>
      </c>
      <c r="O9" s="136">
        <v>3</v>
      </c>
      <c r="P9" s="134">
        <f t="shared" si="1"/>
        <v>6</v>
      </c>
      <c r="Q9" s="93">
        <f t="shared" si="2"/>
        <v>33.33333333333333</v>
      </c>
      <c r="R9" s="120">
        <v>56</v>
      </c>
      <c r="S9" s="149">
        <f>SUM(P9/R9)*100</f>
        <v>10.714285714285714</v>
      </c>
    </row>
    <row r="10" spans="3:19" ht="15">
      <c r="C10" s="71" t="s">
        <v>71</v>
      </c>
      <c r="D10" s="73">
        <v>1</v>
      </c>
      <c r="E10" s="68">
        <v>0</v>
      </c>
      <c r="F10" s="136">
        <v>1</v>
      </c>
      <c r="G10" s="75">
        <f t="shared" si="0"/>
        <v>2</v>
      </c>
      <c r="H10" s="78">
        <f t="shared" si="3"/>
        <v>0</v>
      </c>
      <c r="I10" s="117">
        <v>0</v>
      </c>
      <c r="J10" s="145" t="s">
        <v>95</v>
      </c>
      <c r="L10" s="79" t="s">
        <v>85</v>
      </c>
      <c r="M10" s="80">
        <v>5</v>
      </c>
      <c r="N10" s="81">
        <v>10</v>
      </c>
      <c r="O10" s="137">
        <v>17</v>
      </c>
      <c r="P10" s="133">
        <f t="shared" si="1"/>
        <v>32</v>
      </c>
      <c r="Q10" s="92">
        <f t="shared" si="2"/>
        <v>37.5</v>
      </c>
      <c r="R10" s="119">
        <v>124</v>
      </c>
      <c r="S10" s="146">
        <f aca="true" t="shared" si="4" ref="S10:S24">SUM(P10/R10)*100</f>
        <v>25.806451612903224</v>
      </c>
    </row>
    <row r="11" spans="3:19" ht="15">
      <c r="C11" s="79" t="s">
        <v>72</v>
      </c>
      <c r="D11" s="80">
        <v>1</v>
      </c>
      <c r="E11" s="81">
        <v>9</v>
      </c>
      <c r="F11" s="137">
        <v>24</v>
      </c>
      <c r="G11" s="82">
        <f t="shared" si="0"/>
        <v>34</v>
      </c>
      <c r="H11" s="83">
        <f t="shared" si="3"/>
        <v>67.64705882352942</v>
      </c>
      <c r="I11" s="116">
        <v>7</v>
      </c>
      <c r="J11" s="146">
        <f aca="true" t="shared" si="5" ref="J11:J24">SUM(G11/I11)*100</f>
        <v>485.71428571428567</v>
      </c>
      <c r="L11" s="71" t="s">
        <v>86</v>
      </c>
      <c r="M11" s="73">
        <v>1</v>
      </c>
      <c r="N11" s="68">
        <v>3</v>
      </c>
      <c r="O11" s="136">
        <v>5</v>
      </c>
      <c r="P11" s="134">
        <f t="shared" si="1"/>
        <v>9</v>
      </c>
      <c r="Q11" s="93">
        <f t="shared" si="2"/>
        <v>44.44444444444444</v>
      </c>
      <c r="R11" s="120">
        <v>127</v>
      </c>
      <c r="S11" s="149">
        <f t="shared" si="4"/>
        <v>7.086614173228346</v>
      </c>
    </row>
    <row r="12" spans="3:19" ht="15">
      <c r="C12" s="71" t="s">
        <v>73</v>
      </c>
      <c r="D12" s="73">
        <v>0</v>
      </c>
      <c r="E12" s="68">
        <v>3</v>
      </c>
      <c r="F12" s="136">
        <v>9</v>
      </c>
      <c r="G12" s="75">
        <f t="shared" si="0"/>
        <v>12</v>
      </c>
      <c r="H12" s="78">
        <f t="shared" si="3"/>
        <v>75</v>
      </c>
      <c r="I12" s="117">
        <v>96</v>
      </c>
      <c r="J12" s="145">
        <f t="shared" si="5"/>
        <v>12.5</v>
      </c>
      <c r="L12" s="79" t="s">
        <v>87</v>
      </c>
      <c r="M12" s="80">
        <v>0</v>
      </c>
      <c r="N12" s="81">
        <v>3</v>
      </c>
      <c r="O12" s="137">
        <v>12</v>
      </c>
      <c r="P12" s="133">
        <f t="shared" si="1"/>
        <v>15</v>
      </c>
      <c r="Q12" s="92">
        <f t="shared" si="2"/>
        <v>80</v>
      </c>
      <c r="R12" s="119">
        <v>43</v>
      </c>
      <c r="S12" s="146">
        <f t="shared" si="4"/>
        <v>34.883720930232556</v>
      </c>
    </row>
    <row r="13" spans="3:19" ht="15">
      <c r="C13" s="79" t="s">
        <v>59</v>
      </c>
      <c r="D13" s="80">
        <v>3</v>
      </c>
      <c r="E13" s="81">
        <v>0</v>
      </c>
      <c r="F13" s="137">
        <v>15</v>
      </c>
      <c r="G13" s="82">
        <f t="shared" si="0"/>
        <v>18</v>
      </c>
      <c r="H13" s="83">
        <f t="shared" si="3"/>
        <v>66.66666666666666</v>
      </c>
      <c r="I13" s="116">
        <v>101</v>
      </c>
      <c r="J13" s="146">
        <f t="shared" si="5"/>
        <v>17.82178217821782</v>
      </c>
      <c r="L13" s="71" t="s">
        <v>65</v>
      </c>
      <c r="M13" s="73">
        <v>2</v>
      </c>
      <c r="N13" s="68">
        <v>4</v>
      </c>
      <c r="O13" s="136">
        <v>19</v>
      </c>
      <c r="P13" s="134">
        <f t="shared" si="1"/>
        <v>25</v>
      </c>
      <c r="Q13" s="93">
        <f t="shared" si="2"/>
        <v>68</v>
      </c>
      <c r="R13" s="120">
        <v>100</v>
      </c>
      <c r="S13" s="149">
        <f t="shared" si="4"/>
        <v>25</v>
      </c>
    </row>
    <row r="14" spans="3:19" ht="15">
      <c r="C14" s="72" t="s">
        <v>60</v>
      </c>
      <c r="D14" s="74">
        <v>1</v>
      </c>
      <c r="E14" s="69">
        <v>3</v>
      </c>
      <c r="F14" s="142">
        <v>21</v>
      </c>
      <c r="G14" s="75">
        <f t="shared" si="0"/>
        <v>25</v>
      </c>
      <c r="H14" s="78">
        <f t="shared" si="3"/>
        <v>80</v>
      </c>
      <c r="I14" s="117">
        <v>136</v>
      </c>
      <c r="J14" s="145">
        <f t="shared" si="5"/>
        <v>18.38235294117647</v>
      </c>
      <c r="L14" s="79" t="s">
        <v>88</v>
      </c>
      <c r="M14" s="80">
        <v>0</v>
      </c>
      <c r="N14" s="81">
        <v>1</v>
      </c>
      <c r="O14" s="137">
        <v>3</v>
      </c>
      <c r="P14" s="133">
        <f t="shared" si="1"/>
        <v>4</v>
      </c>
      <c r="Q14" s="92">
        <f t="shared" si="2"/>
        <v>75</v>
      </c>
      <c r="R14" s="119">
        <v>57</v>
      </c>
      <c r="S14" s="146">
        <f t="shared" si="4"/>
        <v>7.017543859649122</v>
      </c>
    </row>
    <row r="15" spans="3:19" ht="15">
      <c r="C15" s="79" t="s">
        <v>74</v>
      </c>
      <c r="D15" s="80">
        <v>3</v>
      </c>
      <c r="E15" s="81">
        <v>6</v>
      </c>
      <c r="F15" s="137">
        <v>14</v>
      </c>
      <c r="G15" s="82">
        <f t="shared" si="0"/>
        <v>23</v>
      </c>
      <c r="H15" s="83">
        <f t="shared" si="3"/>
        <v>47.82608695652174</v>
      </c>
      <c r="I15" s="116">
        <v>122</v>
      </c>
      <c r="J15" s="146">
        <f t="shared" si="5"/>
        <v>18.852459016393443</v>
      </c>
      <c r="L15" s="71" t="s">
        <v>89</v>
      </c>
      <c r="M15" s="73">
        <v>0</v>
      </c>
      <c r="N15" s="68">
        <v>3</v>
      </c>
      <c r="O15" s="136">
        <v>5</v>
      </c>
      <c r="P15" s="134">
        <f t="shared" si="1"/>
        <v>8</v>
      </c>
      <c r="Q15" s="93">
        <f t="shared" si="2"/>
        <v>62.5</v>
      </c>
      <c r="R15" s="120">
        <v>38</v>
      </c>
      <c r="S15" s="149">
        <f t="shared" si="4"/>
        <v>21.052631578947366</v>
      </c>
    </row>
    <row r="16" spans="3:19" ht="15">
      <c r="C16" s="71" t="s">
        <v>75</v>
      </c>
      <c r="D16" s="73">
        <v>3</v>
      </c>
      <c r="E16" s="68">
        <v>4</v>
      </c>
      <c r="F16" s="136">
        <v>12</v>
      </c>
      <c r="G16" s="75">
        <f t="shared" si="0"/>
        <v>19</v>
      </c>
      <c r="H16" s="78">
        <f t="shared" si="3"/>
        <v>47.368421052631575</v>
      </c>
      <c r="I16" s="117">
        <v>111</v>
      </c>
      <c r="J16" s="145">
        <f t="shared" si="5"/>
        <v>17.117117117117118</v>
      </c>
      <c r="L16" s="79" t="s">
        <v>54</v>
      </c>
      <c r="M16" s="80">
        <v>2</v>
      </c>
      <c r="N16" s="81">
        <v>5</v>
      </c>
      <c r="O16" s="137">
        <v>6</v>
      </c>
      <c r="P16" s="133">
        <f t="shared" si="1"/>
        <v>13</v>
      </c>
      <c r="Q16" s="92">
        <f t="shared" si="2"/>
        <v>30.76923076923077</v>
      </c>
      <c r="R16" s="119">
        <v>37</v>
      </c>
      <c r="S16" s="146">
        <f t="shared" si="4"/>
        <v>35.13513513513514</v>
      </c>
    </row>
    <row r="17" spans="3:19" ht="15">
      <c r="C17" s="79" t="s">
        <v>62</v>
      </c>
      <c r="D17" s="80">
        <v>2</v>
      </c>
      <c r="E17" s="81">
        <v>6</v>
      </c>
      <c r="F17" s="137">
        <v>14</v>
      </c>
      <c r="G17" s="82">
        <f t="shared" si="0"/>
        <v>22</v>
      </c>
      <c r="H17" s="83">
        <f t="shared" si="3"/>
        <v>54.54545454545454</v>
      </c>
      <c r="I17" s="116">
        <v>115</v>
      </c>
      <c r="J17" s="146">
        <f t="shared" si="5"/>
        <v>19.130434782608695</v>
      </c>
      <c r="L17" s="71" t="s">
        <v>90</v>
      </c>
      <c r="M17" s="73">
        <v>6</v>
      </c>
      <c r="N17" s="68">
        <v>8</v>
      </c>
      <c r="O17" s="136">
        <v>23</v>
      </c>
      <c r="P17" s="134">
        <f t="shared" si="1"/>
        <v>37</v>
      </c>
      <c r="Q17" s="93">
        <f t="shared" si="2"/>
        <v>45.94594594594595</v>
      </c>
      <c r="R17" s="120">
        <v>99</v>
      </c>
      <c r="S17" s="149">
        <f t="shared" si="4"/>
        <v>37.37373737373738</v>
      </c>
    </row>
    <row r="18" spans="3:19" ht="15">
      <c r="C18" s="71" t="s">
        <v>76</v>
      </c>
      <c r="D18" s="73">
        <v>0</v>
      </c>
      <c r="E18" s="68">
        <v>1</v>
      </c>
      <c r="F18" s="136">
        <v>3</v>
      </c>
      <c r="G18" s="75">
        <f t="shared" si="0"/>
        <v>4</v>
      </c>
      <c r="H18" s="78">
        <f t="shared" si="3"/>
        <v>75</v>
      </c>
      <c r="I18" s="117">
        <v>54</v>
      </c>
      <c r="J18" s="145">
        <f t="shared" si="5"/>
        <v>7.4074074074074066</v>
      </c>
      <c r="L18" s="79" t="s">
        <v>57</v>
      </c>
      <c r="M18" s="80">
        <v>0</v>
      </c>
      <c r="N18" s="81">
        <v>5</v>
      </c>
      <c r="O18" s="137">
        <v>10</v>
      </c>
      <c r="P18" s="133">
        <f t="shared" si="1"/>
        <v>15</v>
      </c>
      <c r="Q18" s="92">
        <f t="shared" si="2"/>
        <v>66.66666666666666</v>
      </c>
      <c r="R18" s="119">
        <v>61</v>
      </c>
      <c r="S18" s="146">
        <f t="shared" si="4"/>
        <v>24.59016393442623</v>
      </c>
    </row>
    <row r="19" spans="3:19" ht="15">
      <c r="C19" s="79" t="s">
        <v>77</v>
      </c>
      <c r="D19" s="80">
        <v>0</v>
      </c>
      <c r="E19" s="81">
        <v>7</v>
      </c>
      <c r="F19" s="137">
        <v>12</v>
      </c>
      <c r="G19" s="82">
        <f t="shared" si="0"/>
        <v>19</v>
      </c>
      <c r="H19" s="83">
        <f t="shared" si="3"/>
        <v>63.1578947368421</v>
      </c>
      <c r="I19" s="116">
        <v>90</v>
      </c>
      <c r="J19" s="146">
        <f t="shared" si="5"/>
        <v>21.11111111111111</v>
      </c>
      <c r="L19" s="71" t="s">
        <v>91</v>
      </c>
      <c r="M19" s="73">
        <v>5</v>
      </c>
      <c r="N19" s="68">
        <v>5</v>
      </c>
      <c r="O19" s="136">
        <v>20</v>
      </c>
      <c r="P19" s="134">
        <f t="shared" si="1"/>
        <v>30</v>
      </c>
      <c r="Q19" s="93">
        <f t="shared" si="2"/>
        <v>50</v>
      </c>
      <c r="R19" s="120">
        <v>107</v>
      </c>
      <c r="S19" s="149">
        <f t="shared" si="4"/>
        <v>28.037383177570092</v>
      </c>
    </row>
    <row r="20" spans="3:19" ht="15">
      <c r="C20" s="71" t="s">
        <v>66</v>
      </c>
      <c r="D20" s="73">
        <v>0</v>
      </c>
      <c r="E20" s="68">
        <v>1</v>
      </c>
      <c r="F20" s="136">
        <v>7</v>
      </c>
      <c r="G20" s="75">
        <f t="shared" si="0"/>
        <v>8</v>
      </c>
      <c r="H20" s="78">
        <f t="shared" si="3"/>
        <v>87.5</v>
      </c>
      <c r="I20" s="117">
        <v>27</v>
      </c>
      <c r="J20" s="145">
        <f t="shared" si="5"/>
        <v>29.629629629629626</v>
      </c>
      <c r="L20" s="79" t="s">
        <v>92</v>
      </c>
      <c r="M20" s="80">
        <v>0</v>
      </c>
      <c r="N20" s="81">
        <v>5</v>
      </c>
      <c r="O20" s="137">
        <v>7</v>
      </c>
      <c r="P20" s="133">
        <f t="shared" si="1"/>
        <v>12</v>
      </c>
      <c r="Q20" s="92">
        <f t="shared" si="2"/>
        <v>58.333333333333336</v>
      </c>
      <c r="R20" s="119">
        <v>78</v>
      </c>
      <c r="S20" s="146">
        <f t="shared" si="4"/>
        <v>15.384615384615385</v>
      </c>
    </row>
    <row r="21" spans="3:19" ht="15">
      <c r="C21" s="79" t="s">
        <v>78</v>
      </c>
      <c r="D21" s="80">
        <v>0</v>
      </c>
      <c r="E21" s="81">
        <v>10</v>
      </c>
      <c r="F21" s="137">
        <v>12</v>
      </c>
      <c r="G21" s="82">
        <f t="shared" si="0"/>
        <v>22</v>
      </c>
      <c r="H21" s="83">
        <f t="shared" si="3"/>
        <v>54.54545454545454</v>
      </c>
      <c r="I21" s="116">
        <v>104</v>
      </c>
      <c r="J21" s="146">
        <f t="shared" si="5"/>
        <v>21.153846153846153</v>
      </c>
      <c r="L21" s="71" t="s">
        <v>53</v>
      </c>
      <c r="M21" s="73">
        <v>4</v>
      </c>
      <c r="N21" s="68">
        <v>17</v>
      </c>
      <c r="O21" s="136">
        <v>118</v>
      </c>
      <c r="P21" s="134">
        <f t="shared" si="1"/>
        <v>139</v>
      </c>
      <c r="Q21" s="93">
        <f t="shared" si="2"/>
        <v>82.01438848920863</v>
      </c>
      <c r="R21" s="120">
        <v>188</v>
      </c>
      <c r="S21" s="149">
        <f t="shared" si="4"/>
        <v>73.93617021276596</v>
      </c>
    </row>
    <row r="22" spans="3:19" ht="15">
      <c r="C22" s="71" t="s">
        <v>79</v>
      </c>
      <c r="D22" s="73">
        <v>2</v>
      </c>
      <c r="E22" s="68">
        <v>1</v>
      </c>
      <c r="F22" s="136">
        <v>4</v>
      </c>
      <c r="G22" s="75">
        <f t="shared" si="0"/>
        <v>7</v>
      </c>
      <c r="H22" s="78">
        <f t="shared" si="3"/>
        <v>28.57142857142857</v>
      </c>
      <c r="I22" s="117">
        <v>32</v>
      </c>
      <c r="J22" s="145">
        <f t="shared" si="5"/>
        <v>21.875</v>
      </c>
      <c r="L22" s="79" t="s">
        <v>55</v>
      </c>
      <c r="M22" s="80">
        <v>0</v>
      </c>
      <c r="N22" s="81">
        <v>1</v>
      </c>
      <c r="O22" s="137">
        <v>7</v>
      </c>
      <c r="P22" s="133">
        <f t="shared" si="1"/>
        <v>8</v>
      </c>
      <c r="Q22" s="92">
        <f t="shared" si="2"/>
        <v>87.5</v>
      </c>
      <c r="R22" s="119">
        <v>48</v>
      </c>
      <c r="S22" s="146">
        <f t="shared" si="4"/>
        <v>16.666666666666664</v>
      </c>
    </row>
    <row r="23" spans="3:19" ht="15">
      <c r="C23" s="79" t="s">
        <v>80</v>
      </c>
      <c r="D23" s="80">
        <v>3</v>
      </c>
      <c r="E23" s="81">
        <v>5</v>
      </c>
      <c r="F23" s="137">
        <v>12</v>
      </c>
      <c r="G23" s="82">
        <f t="shared" si="0"/>
        <v>20</v>
      </c>
      <c r="H23" s="83">
        <f t="shared" si="3"/>
        <v>45</v>
      </c>
      <c r="I23" s="116">
        <v>181</v>
      </c>
      <c r="J23" s="146">
        <f t="shared" si="5"/>
        <v>11.049723756906078</v>
      </c>
      <c r="L23" s="71" t="s">
        <v>58</v>
      </c>
      <c r="M23" s="73">
        <v>0</v>
      </c>
      <c r="N23" s="68">
        <v>4</v>
      </c>
      <c r="O23" s="136">
        <v>9</v>
      </c>
      <c r="P23" s="134">
        <f t="shared" si="1"/>
        <v>13</v>
      </c>
      <c r="Q23" s="93">
        <f t="shared" si="2"/>
        <v>69.23076923076923</v>
      </c>
      <c r="R23" s="120">
        <v>41</v>
      </c>
      <c r="S23" s="149">
        <f t="shared" si="4"/>
        <v>31.70731707317073</v>
      </c>
    </row>
    <row r="24" spans="3:19" ht="15">
      <c r="C24" s="71" t="s">
        <v>81</v>
      </c>
      <c r="D24" s="73">
        <v>3</v>
      </c>
      <c r="E24" s="68">
        <v>2</v>
      </c>
      <c r="F24" s="136">
        <v>7</v>
      </c>
      <c r="G24" s="75">
        <f t="shared" si="0"/>
        <v>12</v>
      </c>
      <c r="H24" s="78">
        <f t="shared" si="3"/>
        <v>33.33333333333333</v>
      </c>
      <c r="I24" s="117">
        <v>59</v>
      </c>
      <c r="J24" s="145">
        <f t="shared" si="5"/>
        <v>20.33898305084746</v>
      </c>
      <c r="L24" s="79" t="s">
        <v>56</v>
      </c>
      <c r="M24" s="80">
        <v>0</v>
      </c>
      <c r="N24" s="81">
        <v>0</v>
      </c>
      <c r="O24" s="137">
        <v>0</v>
      </c>
      <c r="P24" s="133">
        <f t="shared" si="1"/>
        <v>0</v>
      </c>
      <c r="Q24" s="92">
        <v>0</v>
      </c>
      <c r="R24" s="119">
        <v>26</v>
      </c>
      <c r="S24" s="146">
        <f t="shared" si="4"/>
        <v>0</v>
      </c>
    </row>
    <row r="25" spans="3:19" ht="15.75" thickBot="1">
      <c r="C25" s="84" t="s">
        <v>63</v>
      </c>
      <c r="D25" s="85">
        <v>2</v>
      </c>
      <c r="E25" s="86">
        <v>6</v>
      </c>
      <c r="F25" s="143">
        <v>7</v>
      </c>
      <c r="G25" s="126">
        <f t="shared" si="0"/>
        <v>15</v>
      </c>
      <c r="H25" s="127">
        <f t="shared" si="3"/>
        <v>33.33333333333333</v>
      </c>
      <c r="I25" s="128">
        <v>107</v>
      </c>
      <c r="J25" s="147">
        <f>SUM(G25/I25)*100</f>
        <v>14.018691588785046</v>
      </c>
      <c r="L25" s="71" t="s">
        <v>93</v>
      </c>
      <c r="M25" s="76">
        <v>0</v>
      </c>
      <c r="N25" s="77">
        <v>0</v>
      </c>
      <c r="O25" s="140">
        <v>7</v>
      </c>
      <c r="P25" s="134">
        <f t="shared" si="1"/>
        <v>7</v>
      </c>
      <c r="Q25" s="94">
        <f>SUM(O25-M25)/P25*100</f>
        <v>100</v>
      </c>
      <c r="R25" s="121">
        <v>1</v>
      </c>
      <c r="S25" s="150">
        <f>SUM(P25/R25)*100</f>
        <v>700</v>
      </c>
    </row>
    <row r="26" spans="12:19" ht="15.75" thickBot="1">
      <c r="L26" s="87" t="s">
        <v>5</v>
      </c>
      <c r="M26" s="135">
        <f>SUM(D7:D25,M7:M25)</f>
        <v>59</v>
      </c>
      <c r="N26" s="135">
        <f>SUM(E7:E25,N7:N25)</f>
        <v>173</v>
      </c>
      <c r="O26" s="135">
        <f>SUM(F7:F25,O7:O25)</f>
        <v>510</v>
      </c>
      <c r="P26" s="88">
        <f t="shared" si="1"/>
        <v>742</v>
      </c>
      <c r="Q26" s="95">
        <f>SUM(O26-M26)/P26*100</f>
        <v>60.78167115902965</v>
      </c>
      <c r="R26" s="122">
        <f>SUM(I7:I25,R7:R25)</f>
        <v>2975</v>
      </c>
      <c r="S26" s="151">
        <v>25.3</v>
      </c>
    </row>
    <row r="30" ht="15.75" thickBot="1"/>
    <row r="31" spans="3:10" ht="15.75" thickBot="1">
      <c r="C31" s="3"/>
      <c r="D31" s="187" t="s">
        <v>0</v>
      </c>
      <c r="E31" s="188"/>
      <c r="F31" s="189"/>
      <c r="G31" s="70"/>
      <c r="H31" s="4"/>
      <c r="I31" s="4"/>
      <c r="J31" s="5"/>
    </row>
    <row r="32" spans="3:10" ht="60.75" thickBot="1">
      <c r="C32" s="99" t="s">
        <v>51</v>
      </c>
      <c r="D32" s="8" t="s">
        <v>2</v>
      </c>
      <c r="E32" s="9" t="s">
        <v>3</v>
      </c>
      <c r="F32" s="90" t="s">
        <v>4</v>
      </c>
      <c r="G32" s="107" t="s">
        <v>5</v>
      </c>
      <c r="H32" s="108" t="s">
        <v>6</v>
      </c>
      <c r="I32" s="109" t="s">
        <v>94</v>
      </c>
      <c r="J32" s="89" t="s">
        <v>82</v>
      </c>
    </row>
    <row r="33" spans="3:10" ht="15.75" thickBot="1">
      <c r="C33" s="101" t="s">
        <v>67</v>
      </c>
      <c r="D33" s="102">
        <v>138</v>
      </c>
      <c r="E33" s="103">
        <v>172</v>
      </c>
      <c r="F33" s="104">
        <v>596</v>
      </c>
      <c r="G33" s="105">
        <f>SUM(D33:F33)</f>
        <v>906</v>
      </c>
      <c r="H33" s="106">
        <f>SUM(F33-D33)/G33*100</f>
        <v>50.55187637969095</v>
      </c>
      <c r="I33" s="106">
        <v>5751</v>
      </c>
      <c r="J33" s="129">
        <f>SUM(G33/I33)*100</f>
        <v>15.753781950965049</v>
      </c>
    </row>
  </sheetData>
  <mergeCells count="3">
    <mergeCell ref="D5:F5"/>
    <mergeCell ref="M5:O5"/>
    <mergeCell ref="D31:F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UHCW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Cathryn Evans</dc:creator>
  <cp:keywords/>
  <dc:description/>
  <cp:lastModifiedBy>flayj</cp:lastModifiedBy>
  <cp:lastPrinted>2013-07-05T15:10:12Z</cp:lastPrinted>
  <dcterms:created xsi:type="dcterms:W3CDTF">2013-06-13T08:50:47Z</dcterms:created>
  <dcterms:modified xsi:type="dcterms:W3CDTF">2013-07-12T08:19:49Z</dcterms:modified>
  <cp:category/>
  <cp:version/>
  <cp:contentType/>
  <cp:contentStatus/>
</cp:coreProperties>
</file>